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PERC-Share Drive-Jiaqi\Projects\NSF-AIR_Hydrothermal Flow Reactor\Manuscript_Synthesis of AuNP and AgNP\Figure and Data\Data Submission\"/>
    </mc:Choice>
  </mc:AlternateContent>
  <xr:revisionPtr revIDLastSave="0" documentId="13_ncr:1_{DB260DB9-EACA-4FDA-997C-F2E129250B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LS Intensity Distribution" sheetId="1" r:id="rId1"/>
    <sheet name="DLS Volume Distributuib" sheetId="2" r:id="rId2"/>
    <sheet name="DLS Number Distribution" sheetId="3" r:id="rId3"/>
    <sheet name="UV-visible Spectra Analysis" sheetId="5" r:id="rId4"/>
    <sheet name="UV-vis spectra error analysis" sheetId="6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6" l="1"/>
  <c r="N10" i="6"/>
  <c r="M10" i="6"/>
  <c r="L10" i="6"/>
  <c r="K10" i="6"/>
  <c r="J10" i="6"/>
  <c r="G10" i="6"/>
  <c r="F10" i="6"/>
  <c r="E10" i="6"/>
  <c r="D10" i="6"/>
  <c r="C10" i="6"/>
  <c r="B10" i="6"/>
  <c r="O9" i="6"/>
  <c r="N9" i="6"/>
  <c r="M9" i="6"/>
  <c r="L9" i="6"/>
  <c r="K9" i="6"/>
  <c r="J9" i="6"/>
  <c r="G9" i="6"/>
  <c r="F9" i="6"/>
  <c r="E9" i="6"/>
  <c r="D9" i="6"/>
  <c r="C9" i="6"/>
  <c r="B9" i="6"/>
  <c r="J14" i="5"/>
  <c r="E14" i="5"/>
  <c r="B14" i="5"/>
  <c r="J13" i="5"/>
  <c r="E13" i="5"/>
  <c r="B13" i="5"/>
  <c r="J12" i="5"/>
  <c r="E12" i="5"/>
  <c r="B12" i="5"/>
  <c r="J11" i="5"/>
  <c r="E11" i="5"/>
  <c r="B11" i="5"/>
  <c r="J10" i="5"/>
  <c r="E10" i="5"/>
  <c r="B10" i="5"/>
  <c r="B9" i="5"/>
  <c r="B8" i="5"/>
  <c r="K74" i="1" l="1"/>
  <c r="K75" i="1" s="1"/>
  <c r="K76" i="1" s="1"/>
  <c r="J74" i="1"/>
  <c r="J75" i="1" s="1"/>
  <c r="J76" i="1" s="1"/>
  <c r="I74" i="1"/>
  <c r="I75" i="1" s="1"/>
  <c r="I76" i="1" s="1"/>
  <c r="B74" i="1"/>
  <c r="B75" i="1" s="1"/>
  <c r="B76" i="1" s="1"/>
  <c r="C74" i="1"/>
  <c r="C75" i="1" s="1"/>
  <c r="C76" i="1" s="1"/>
  <c r="D74" i="1"/>
  <c r="D75" i="1" s="1"/>
  <c r="D76" i="1" s="1"/>
  <c r="E74" i="1"/>
  <c r="E75" i="1" s="1"/>
  <c r="E76" i="1" s="1"/>
  <c r="F74" i="1"/>
  <c r="F75" i="1" s="1"/>
  <c r="F76" i="1" s="1"/>
  <c r="H74" i="1"/>
  <c r="B74" i="2" l="1"/>
  <c r="B75" i="2" s="1"/>
  <c r="H75" i="1" l="1"/>
  <c r="H76" i="1" s="1"/>
  <c r="G74" i="1"/>
  <c r="G75" i="1" s="1"/>
  <c r="G76" i="1" s="1"/>
  <c r="K74" i="2"/>
  <c r="K75" i="2" s="1"/>
  <c r="J74" i="2"/>
  <c r="J75" i="2" s="1"/>
  <c r="I74" i="2"/>
  <c r="I75" i="2" s="1"/>
  <c r="H74" i="2"/>
  <c r="H75" i="2" s="1"/>
  <c r="G74" i="2"/>
  <c r="G75" i="2" s="1"/>
  <c r="F74" i="2"/>
  <c r="F75" i="2" s="1"/>
  <c r="E74" i="2"/>
  <c r="E75" i="2" s="1"/>
  <c r="D74" i="2"/>
  <c r="D75" i="2" s="1"/>
  <c r="C74" i="2"/>
  <c r="C75" i="2" s="1"/>
  <c r="C74" i="3"/>
  <c r="C75" i="3" s="1"/>
  <c r="D74" i="3"/>
  <c r="D75" i="3" s="1"/>
  <c r="E74" i="3"/>
  <c r="E75" i="3" s="1"/>
  <c r="F74" i="3"/>
  <c r="F75" i="3" s="1"/>
  <c r="G74" i="3"/>
  <c r="G75" i="3" s="1"/>
  <c r="H74" i="3"/>
  <c r="H75" i="3" s="1"/>
  <c r="I74" i="3"/>
  <c r="I75" i="3" s="1"/>
  <c r="J74" i="3"/>
  <c r="J75" i="3" s="1"/>
  <c r="K74" i="3"/>
  <c r="K75" i="3" s="1"/>
  <c r="B74" i="3"/>
  <c r="B75" i="3" s="1"/>
</calcChain>
</file>

<file path=xl/sharedStrings.xml><?xml version="1.0" encoding="utf-8"?>
<sst xmlns="http://schemas.openxmlformats.org/spreadsheetml/2006/main" count="118" uniqueCount="86">
  <si>
    <t>Size (d.nm) - Turkevich AuNPs MR1.0 [Steady state]</t>
  </si>
  <si>
    <t>Intensity (Percent) - Turkevich AuNPs MR1.0 [Steady state]</t>
  </si>
  <si>
    <t>Intensity (Percent) - Turkevich AuNPs MR1.25 [Steady state]</t>
  </si>
  <si>
    <t>Intensity (Percent) - Turkevich AuNPs MR1.5 [Steady state]</t>
  </si>
  <si>
    <t>Intensity (Percent) - Turkevich AuNPs MR2.0 [Steady state]</t>
  </si>
  <si>
    <t>Intensity (Percent) - Turkevich AuNPs MR2.4 [Steady state]</t>
  </si>
  <si>
    <t>Intensity (Percent) - Turkevich AuNPs MR2.8 [Steady state]</t>
  </si>
  <si>
    <t>Intensity (Percent) - Turkevich AuNPs MR3.2 [Steady state]</t>
  </si>
  <si>
    <t>Intensity (Percent) - Turkevich AuNPs MR1.5 Replicate [Steady state]</t>
  </si>
  <si>
    <t>Intensity (Percent) - Turkevich AuNPs MR2.0 Replicate [Steady state]</t>
  </si>
  <si>
    <t>Intensity (Percent) - Turkevich AuNPs MR2.4 Replicate [Steady state]</t>
  </si>
  <si>
    <t>Volume (Percent) - Turkevich AuNPs MR1.0 [Steady state]</t>
  </si>
  <si>
    <t>Volume (Percent) - Turkevich AuNPs MR1.25 [Steady state]</t>
  </si>
  <si>
    <t>Volume (Percent) - Turkevich AuNPs MR1.5 [Steady state]</t>
  </si>
  <si>
    <t>Volume (Percent) - Turkevich AuNPs MR2.0 [Steady state]</t>
  </si>
  <si>
    <t>Volume (Percent) - Turkevich AuNPs MR2.4 [Steady state]</t>
  </si>
  <si>
    <t>Volume (Percent) - Turkevich AuNPs MR2.8 [Steady state]</t>
  </si>
  <si>
    <t>Volume (Percent) - Turkevich AuNPs MR3.2 [Steady state]</t>
  </si>
  <si>
    <t>Volume (Percent) - Turkevich AuNPs MR1.5 Replicate [Steady state]</t>
  </si>
  <si>
    <t>Volume (Percent) - Turkevich AuNPs MR2.0 Replicate [Steady state]</t>
  </si>
  <si>
    <t>Volume (Percent) - Turkevich AuNPs MR2.4 Replicate [Steady state]</t>
  </si>
  <si>
    <t>Number (Percent) - Turkevich AuNPs MR1.0 [Steady state]</t>
  </si>
  <si>
    <t>Number (Percent) - Turkevich AuNPs MR1.25 [Steady state]</t>
  </si>
  <si>
    <t>Number (Percent) - Turkevich AuNPs MR1.5 [Steady state]</t>
  </si>
  <si>
    <t>Number (Percent) - Turkevich AuNPs MR2.0 [Steady state]</t>
  </si>
  <si>
    <t>Number (Percent) - Turkevich AuNPs MR2.4 [Steady state]</t>
  </si>
  <si>
    <t>Number (Percent) - Turkevich AuNPs MR2.8 [Steady state]</t>
  </si>
  <si>
    <t>Number (Percent) - Turkevich AuNPs MR3.2 [Steady state]</t>
  </si>
  <si>
    <t>Number (Percent) - Turkevich AuNPs MR1.5 Replicate [Steady state]</t>
  </si>
  <si>
    <t>Number (Percent) - Turkevich AuNPs MR2.0 Replicate [Steady state]</t>
  </si>
  <si>
    <t>Number (Percent) - Turkevich AuNPs MR2.4 Replicate [Steady state]</t>
  </si>
  <si>
    <t>1.0</t>
  </si>
  <si>
    <t>1.25</t>
  </si>
  <si>
    <t>1.5</t>
  </si>
  <si>
    <t>2.0</t>
  </si>
  <si>
    <t>2.4</t>
  </si>
  <si>
    <t>2.8</t>
  </si>
  <si>
    <t>3.2</t>
  </si>
  <si>
    <t>2.4 Replicate</t>
  </si>
  <si>
    <t>2.0 Replicate</t>
  </si>
  <si>
    <t>1.5 Replicate</t>
  </si>
  <si>
    <t>Mean</t>
  </si>
  <si>
    <t>SD</t>
  </si>
  <si>
    <r>
      <t xml:space="preserve">3.2 (18.1 </t>
    </r>
    <r>
      <rPr>
        <sz val="11"/>
        <color theme="1"/>
        <rFont val="Calibri"/>
        <family val="2"/>
      </rPr>
      <t>± 3.5 nm)</t>
    </r>
  </si>
  <si>
    <t>% SD</t>
  </si>
  <si>
    <r>
      <t xml:space="preserve">2.4 (36.1 </t>
    </r>
    <r>
      <rPr>
        <sz val="11"/>
        <color theme="1"/>
        <rFont val="Calibri"/>
        <family val="2"/>
      </rPr>
      <t>± 11.9 nm)</t>
    </r>
    <r>
      <rPr>
        <sz val="11"/>
        <color theme="1"/>
        <rFont val="Calibri"/>
        <family val="2"/>
        <scheme val="minor"/>
      </rPr>
      <t>*</t>
    </r>
  </si>
  <si>
    <r>
      <t xml:space="preserve">2.0 (46.4 </t>
    </r>
    <r>
      <rPr>
        <sz val="11"/>
        <color theme="1"/>
        <rFont val="Calibri"/>
        <family val="2"/>
      </rPr>
      <t>± 15.6 nm)</t>
    </r>
    <r>
      <rPr>
        <sz val="11"/>
        <color theme="1"/>
        <rFont val="Calibri"/>
        <family val="2"/>
        <scheme val="minor"/>
      </rPr>
      <t>*</t>
    </r>
  </si>
  <si>
    <r>
      <t xml:space="preserve">1.5 (59.6 </t>
    </r>
    <r>
      <rPr>
        <sz val="11"/>
        <color theme="1"/>
        <rFont val="Calibri"/>
        <family val="2"/>
      </rPr>
      <t>± 22.9 nm)</t>
    </r>
    <r>
      <rPr>
        <sz val="11"/>
        <color theme="1"/>
        <rFont val="Calibri"/>
        <family val="2"/>
        <scheme val="minor"/>
      </rPr>
      <t>*</t>
    </r>
  </si>
  <si>
    <r>
      <t xml:space="preserve">1.3 (70.9 </t>
    </r>
    <r>
      <rPr>
        <sz val="11"/>
        <color theme="1"/>
        <rFont val="Calibri"/>
        <family val="2"/>
      </rPr>
      <t>± 28.6 nm)</t>
    </r>
    <r>
      <rPr>
        <sz val="11"/>
        <color theme="1"/>
        <rFont val="Calibri"/>
        <family val="2"/>
        <scheme val="minor"/>
      </rPr>
      <t>*</t>
    </r>
  </si>
  <si>
    <r>
      <t xml:space="preserve">1.0 (84.2 </t>
    </r>
    <r>
      <rPr>
        <sz val="11"/>
        <color theme="1"/>
        <rFont val="Calibri"/>
        <family val="2"/>
      </rPr>
      <t>± 34.2 nm)</t>
    </r>
    <r>
      <rPr>
        <sz val="11"/>
        <color theme="1"/>
        <rFont val="Calibri"/>
        <family val="2"/>
        <scheme val="minor"/>
      </rPr>
      <t>*</t>
    </r>
  </si>
  <si>
    <r>
      <t xml:space="preserve">2.8 (22.9 </t>
    </r>
    <r>
      <rPr>
        <sz val="11"/>
        <color theme="1"/>
        <rFont val="Calibri"/>
        <family val="2"/>
      </rPr>
      <t>± 5.8 nm)</t>
    </r>
  </si>
  <si>
    <t xml:space="preserve">Batch Size (ml) = </t>
  </si>
  <si>
    <t xml:space="preserve">Final [HAuCl4] (mM) = </t>
  </si>
  <si>
    <t xml:space="preserve">Initial [Na3Ct] (mM) = </t>
  </si>
  <si>
    <t>Peak Wavelength, λmax (nm)</t>
  </si>
  <si>
    <t>Max Optical Density, Amax (cm-1)</t>
  </si>
  <si>
    <t>Molar Ratio of Na3Ct to HAuCl4</t>
  </si>
  <si>
    <t>Volume of 1w/v% Na3Ct added (mL)</t>
  </si>
  <si>
    <t>Dark Time (s)</t>
  </si>
  <si>
    <t>Time to Completion (s)</t>
  </si>
  <si>
    <r>
      <t>Peak Wavelength, λ</t>
    </r>
    <r>
      <rPr>
        <vertAlign val="subscript"/>
        <sz val="12"/>
        <color theme="1"/>
        <rFont val="Times New Roman"/>
        <family val="1"/>
      </rPr>
      <t>max</t>
    </r>
    <r>
      <rPr>
        <sz val="12"/>
        <color theme="1"/>
        <rFont val="Times New Roman"/>
        <family val="1"/>
      </rPr>
      <t xml:space="preserve"> (nm)</t>
    </r>
  </si>
  <si>
    <t>OceanOptics Sample 1</t>
  </si>
  <si>
    <t>OceanOptics Ssample 2</t>
  </si>
  <si>
    <t xml:space="preserve"> Originlab Ssample 1</t>
  </si>
  <si>
    <t xml:space="preserve"> Originlab Ssample 2</t>
  </si>
  <si>
    <r>
      <t>Max Optical Density, A</t>
    </r>
    <r>
      <rPr>
        <vertAlign val="subscript"/>
        <sz val="12"/>
        <color theme="1"/>
        <rFont val="Times New Roman"/>
        <family val="1"/>
      </rPr>
      <t>max</t>
    </r>
    <r>
      <rPr>
        <sz val="12"/>
        <color theme="1"/>
        <rFont val="Times New Roman"/>
        <family val="1"/>
      </rPr>
      <t> (cm-1)</t>
    </r>
  </si>
  <si>
    <t>OceanOptics</t>
  </si>
  <si>
    <t>Measurement 1</t>
  </si>
  <si>
    <t>Measurement 2</t>
  </si>
  <si>
    <t>not reproducible</t>
  </si>
  <si>
    <t>Sample: Turkevich AuNPs MR2.4</t>
  </si>
  <si>
    <t>Sample: Turkevich AuNPs MR2.4_Measurement 1</t>
  </si>
  <si>
    <t>Dataset</t>
  </si>
  <si>
    <t>Area</t>
  </si>
  <si>
    <t>FWHM</t>
  </si>
  <si>
    <t>Left Half Width</t>
  </si>
  <si>
    <t>Right Half Width</t>
  </si>
  <si>
    <t>Center</t>
  </si>
  <si>
    <t>Height</t>
  </si>
  <si>
    <t>Analysis No.</t>
  </si>
  <si>
    <t>Peak Analysis of a Single Spectrum</t>
  </si>
  <si>
    <t>Peak Analysis of Multipule Spectra of the Same Sample</t>
  </si>
  <si>
    <t>Measurement 3</t>
  </si>
  <si>
    <t>Measurement 4</t>
  </si>
  <si>
    <t>Measurement 5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</si>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</sst>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1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1B7B3"/>
      <color rgb="FF01EFE9"/>
      <color rgb="FF5A8B39"/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0735681655528"/>
          <c:y val="4.6012598425196852E-2"/>
          <c:w val="0.81657946201342846"/>
          <c:h val="0.80325424321959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'DLS Intensity Distribution'!$B$2</c:f>
              <c:strCache>
                <c:ptCount val="1"/>
                <c:pt idx="0">
                  <c:v>1.0 (84.2 ± 34.2 nm)*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Distribution'!$B$3:$B$72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5.267E-3</c:v>
                </c:pt>
                <c:pt idx="22">
                  <c:v>1.581</c:v>
                </c:pt>
                <c:pt idx="23">
                  <c:v>3.726</c:v>
                </c:pt>
                <c:pt idx="24">
                  <c:v>5.1689999999999996</c:v>
                </c:pt>
                <c:pt idx="25">
                  <c:v>5.2779999999999996</c:v>
                </c:pt>
                <c:pt idx="26">
                  <c:v>4.1740000000000004</c:v>
                </c:pt>
                <c:pt idx="27">
                  <c:v>2.4660000000000002</c:v>
                </c:pt>
                <c:pt idx="28">
                  <c:v>0.88900000000000001</c:v>
                </c:pt>
                <c:pt idx="29">
                  <c:v>0</c:v>
                </c:pt>
                <c:pt idx="30">
                  <c:v>0</c:v>
                </c:pt>
                <c:pt idx="31">
                  <c:v>0.90180000000000005</c:v>
                </c:pt>
                <c:pt idx="32">
                  <c:v>2.645</c:v>
                </c:pt>
                <c:pt idx="33">
                  <c:v>4.9080000000000004</c:v>
                </c:pt>
                <c:pt idx="34">
                  <c:v>7.2359999999999998</c:v>
                </c:pt>
                <c:pt idx="35">
                  <c:v>9.1690000000000005</c:v>
                </c:pt>
                <c:pt idx="36">
                  <c:v>10.34</c:v>
                </c:pt>
                <c:pt idx="37">
                  <c:v>10.56</c:v>
                </c:pt>
                <c:pt idx="38">
                  <c:v>9.7919999999999998</c:v>
                </c:pt>
                <c:pt idx="39">
                  <c:v>8.2200000000000006</c:v>
                </c:pt>
                <c:pt idx="40">
                  <c:v>6.1470000000000002</c:v>
                </c:pt>
                <c:pt idx="41">
                  <c:v>3.96</c:v>
                </c:pt>
                <c:pt idx="42">
                  <c:v>2.048</c:v>
                </c:pt>
                <c:pt idx="43">
                  <c:v>0.71140000000000003</c:v>
                </c:pt>
                <c:pt idx="44">
                  <c:v>7.5190000000000007E-2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9-4183-8041-77DD360BF1BB}"/>
            </c:ext>
          </c:extLst>
        </c:ser>
        <c:ser>
          <c:idx val="1"/>
          <c:order val="1"/>
          <c:tx>
            <c:strRef>
              <c:f>'DLS Intensity Distribution'!$C$2</c:f>
              <c:strCache>
                <c:ptCount val="1"/>
                <c:pt idx="0">
                  <c:v>1.3 (70.9 ± 28.6 nm)*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Distribution'!$C$3:$C$72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0.43530000000000002</c:v>
                </c:pt>
                <c:pt idx="21">
                  <c:v>1.61</c:v>
                </c:pt>
                <c:pt idx="22">
                  <c:v>3.0379999999999998</c:v>
                </c:pt>
                <c:pt idx="23">
                  <c:v>4.0789999999999997</c:v>
                </c:pt>
                <c:pt idx="24">
                  <c:v>4.3220000000000001</c:v>
                </c:pt>
                <c:pt idx="25">
                  <c:v>3.7189999999999999</c:v>
                </c:pt>
                <c:pt idx="26">
                  <c:v>2.5539999999999998</c:v>
                </c:pt>
                <c:pt idx="27">
                  <c:v>1.3009999999999999</c:v>
                </c:pt>
                <c:pt idx="28">
                  <c:v>0.45689999999999997</c:v>
                </c:pt>
                <c:pt idx="29">
                  <c:v>0.38679999999999998</c:v>
                </c:pt>
                <c:pt idx="30">
                  <c:v>1.2390000000000001</c:v>
                </c:pt>
                <c:pt idx="31">
                  <c:v>2.9180000000000001</c:v>
                </c:pt>
                <c:pt idx="32">
                  <c:v>5.1239999999999997</c:v>
                </c:pt>
                <c:pt idx="33">
                  <c:v>7.4279999999999999</c:v>
                </c:pt>
                <c:pt idx="34">
                  <c:v>9.375</c:v>
                </c:pt>
                <c:pt idx="35">
                  <c:v>10.58</c:v>
                </c:pt>
                <c:pt idx="36">
                  <c:v>10.81</c:v>
                </c:pt>
                <c:pt idx="37">
                  <c:v>10.01</c:v>
                </c:pt>
                <c:pt idx="38">
                  <c:v>8.3390000000000004</c:v>
                </c:pt>
                <c:pt idx="39">
                  <c:v>6.1289999999999996</c:v>
                </c:pt>
                <c:pt idx="40">
                  <c:v>3.8079999999999998</c:v>
                </c:pt>
                <c:pt idx="41">
                  <c:v>1.8240000000000001</c:v>
                </c:pt>
                <c:pt idx="42">
                  <c:v>0.51900000000000002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B9-4183-8041-77DD360BF1BB}"/>
            </c:ext>
          </c:extLst>
        </c:ser>
        <c:ser>
          <c:idx val="2"/>
          <c:order val="2"/>
          <c:tx>
            <c:strRef>
              <c:f>'DLS Intensity Distribution'!$D$2</c:f>
              <c:strCache>
                <c:ptCount val="1"/>
                <c:pt idx="0">
                  <c:v>1.5 (59.6 ± 22.9 nm)*</c:v>
                </c:pt>
              </c:strCache>
            </c:strRef>
          </c:tx>
          <c:spPr>
            <a:ln w="19050" cap="rnd">
              <a:solidFill>
                <a:srgbClr val="01EFE9"/>
              </a:solidFill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Distribution'!$D$3:$D$72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1.448</c:v>
                </c:pt>
                <c:pt idx="19">
                  <c:v>3.4780000000000002</c:v>
                </c:pt>
                <c:pt idx="20">
                  <c:v>4.7610000000000001</c:v>
                </c:pt>
                <c:pt idx="21">
                  <c:v>4.6379999999999999</c:v>
                </c:pt>
                <c:pt idx="22">
                  <c:v>3.3340000000000001</c:v>
                </c:pt>
                <c:pt idx="23">
                  <c:v>1.641</c:v>
                </c:pt>
                <c:pt idx="24">
                  <c:v>0.40110000000000001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3.6920000000000001E-2</c:v>
                </c:pt>
                <c:pt idx="29">
                  <c:v>0.95099999999999996</c:v>
                </c:pt>
                <c:pt idx="30">
                  <c:v>2.8719999999999999</c:v>
                </c:pt>
                <c:pt idx="31">
                  <c:v>5.46</c:v>
                </c:pt>
                <c:pt idx="32">
                  <c:v>8.1449999999999996</c:v>
                </c:pt>
                <c:pt idx="33">
                  <c:v>10.33</c:v>
                </c:pt>
                <c:pt idx="34">
                  <c:v>11.55</c:v>
                </c:pt>
                <c:pt idx="35">
                  <c:v>11.57</c:v>
                </c:pt>
                <c:pt idx="36">
                  <c:v>10.4</c:v>
                </c:pt>
                <c:pt idx="37">
                  <c:v>8.3149999999999995</c:v>
                </c:pt>
                <c:pt idx="38">
                  <c:v>5.766</c:v>
                </c:pt>
                <c:pt idx="39">
                  <c:v>3.282</c:v>
                </c:pt>
                <c:pt idx="40">
                  <c:v>1.351</c:v>
                </c:pt>
                <c:pt idx="41">
                  <c:v>0.27060000000000001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B9-4183-8041-77DD360BF1BB}"/>
            </c:ext>
          </c:extLst>
        </c:ser>
        <c:ser>
          <c:idx val="3"/>
          <c:order val="3"/>
          <c:tx>
            <c:strRef>
              <c:f>'DLS Intensity Distribution'!$E$2</c:f>
              <c:strCache>
                <c:ptCount val="1"/>
                <c:pt idx="0">
                  <c:v>2.0 (46.4 ± 15.6 nm)*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Distribution'!$E$3:$E$72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0.48920000000000002</c:v>
                </c:pt>
                <c:pt idx="14">
                  <c:v>1.7450000000000001</c:v>
                </c:pt>
                <c:pt idx="15">
                  <c:v>3.258</c:v>
                </c:pt>
                <c:pt idx="16">
                  <c:v>4.258</c:v>
                </c:pt>
                <c:pt idx="17">
                  <c:v>4.2110000000000003</c:v>
                </c:pt>
                <c:pt idx="18">
                  <c:v>3.129</c:v>
                </c:pt>
                <c:pt idx="19">
                  <c:v>1.577</c:v>
                </c:pt>
                <c:pt idx="20">
                  <c:v>0.36549999999999999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1.016</c:v>
                </c:pt>
                <c:pt idx="29">
                  <c:v>3.4239999999999999</c:v>
                </c:pt>
                <c:pt idx="30">
                  <c:v>6.7229999999999999</c:v>
                </c:pt>
                <c:pt idx="31">
                  <c:v>10.02</c:v>
                </c:pt>
                <c:pt idx="32">
                  <c:v>12.41</c:v>
                </c:pt>
                <c:pt idx="33">
                  <c:v>13.27</c:v>
                </c:pt>
                <c:pt idx="34">
                  <c:v>12.39</c:v>
                </c:pt>
                <c:pt idx="35">
                  <c:v>10.039999999999999</c:v>
                </c:pt>
                <c:pt idx="36">
                  <c:v>6.84</c:v>
                </c:pt>
                <c:pt idx="37">
                  <c:v>3.621</c:v>
                </c:pt>
                <c:pt idx="38">
                  <c:v>1.1879999999999999</c:v>
                </c:pt>
                <c:pt idx="39">
                  <c:v>2.8740000000000002E-2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B9-4183-8041-77DD360BF1BB}"/>
            </c:ext>
          </c:extLst>
        </c:ser>
        <c:ser>
          <c:idx val="4"/>
          <c:order val="4"/>
          <c:tx>
            <c:strRef>
              <c:f>'DLS Intensity Distribution'!$F$2</c:f>
              <c:strCache>
                <c:ptCount val="1"/>
                <c:pt idx="0">
                  <c:v>2.4 (36.1 ± 11.9 nm)*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Distribution'!$F$3:$F$72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0.3911</c:v>
                </c:pt>
                <c:pt idx="10">
                  <c:v>1.169</c:v>
                </c:pt>
                <c:pt idx="11">
                  <c:v>1.9119999999999999</c:v>
                </c:pt>
                <c:pt idx="12">
                  <c:v>2.1619999999999999</c:v>
                </c:pt>
                <c:pt idx="13">
                  <c:v>1.744</c:v>
                </c:pt>
                <c:pt idx="14">
                  <c:v>0.90510000000000002</c:v>
                </c:pt>
                <c:pt idx="15">
                  <c:v>0.18390000000000001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0.3679</c:v>
                </c:pt>
                <c:pt idx="27">
                  <c:v>2.4249999999999998</c:v>
                </c:pt>
                <c:pt idx="28">
                  <c:v>5.9880000000000004</c:v>
                </c:pt>
                <c:pt idx="29">
                  <c:v>10.07</c:v>
                </c:pt>
                <c:pt idx="30">
                  <c:v>13.49</c:v>
                </c:pt>
                <c:pt idx="31">
                  <c:v>15.27</c:v>
                </c:pt>
                <c:pt idx="32">
                  <c:v>14.95</c:v>
                </c:pt>
                <c:pt idx="33">
                  <c:v>12.65</c:v>
                </c:pt>
                <c:pt idx="34">
                  <c:v>9.0350000000000001</c:v>
                </c:pt>
                <c:pt idx="35">
                  <c:v>5.1100000000000003</c:v>
                </c:pt>
                <c:pt idx="36">
                  <c:v>1.9330000000000001</c:v>
                </c:pt>
                <c:pt idx="37">
                  <c:v>0.23580000000000001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B9-4183-8041-77DD360BF1BB}"/>
            </c:ext>
          </c:extLst>
        </c:ser>
        <c:ser>
          <c:idx val="5"/>
          <c:order val="5"/>
          <c:tx>
            <c:strRef>
              <c:f>'DLS Intensity Distribution'!$G$2</c:f>
              <c:strCache>
                <c:ptCount val="1"/>
                <c:pt idx="0">
                  <c:v>2.8 (22.9 ± 5.8 nm)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Distribution'!$G$3:$G$72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6.3119999999999996E-2</c:v>
                </c:pt>
                <c:pt idx="26">
                  <c:v>5.94</c:v>
                </c:pt>
                <c:pt idx="27">
                  <c:v>15.02</c:v>
                </c:pt>
                <c:pt idx="28">
                  <c:v>22.19</c:v>
                </c:pt>
                <c:pt idx="29">
                  <c:v>23.73</c:v>
                </c:pt>
                <c:pt idx="30">
                  <c:v>19.04</c:v>
                </c:pt>
                <c:pt idx="31">
                  <c:v>10.76</c:v>
                </c:pt>
                <c:pt idx="32">
                  <c:v>3.2650000000000001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B9-4183-8041-77DD360BF1BB}"/>
            </c:ext>
          </c:extLst>
        </c:ser>
        <c:ser>
          <c:idx val="6"/>
          <c:order val="6"/>
          <c:tx>
            <c:strRef>
              <c:f>'DLS Intensity Distribution'!$H$2</c:f>
              <c:strCache>
                <c:ptCount val="1"/>
                <c:pt idx="0">
                  <c:v>3.2 (18.1 ± 3.5 nm)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Distribution'!$H$3:$H$72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0.56030000000000002</c:v>
                </c:pt>
                <c:pt idx="25">
                  <c:v>10.85</c:v>
                </c:pt>
                <c:pt idx="26">
                  <c:v>23.28</c:v>
                </c:pt>
                <c:pt idx="27">
                  <c:v>28.53</c:v>
                </c:pt>
                <c:pt idx="28">
                  <c:v>23.26</c:v>
                </c:pt>
                <c:pt idx="29">
                  <c:v>11.61</c:v>
                </c:pt>
                <c:pt idx="30">
                  <c:v>1.92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B9-4183-8041-77DD360BF1BB}"/>
            </c:ext>
          </c:extLst>
        </c:ser>
        <c:ser>
          <c:idx val="7"/>
          <c:order val="7"/>
          <c:tx>
            <c:strRef>
              <c:f>'DLS Intensity Distribution'!$I$2</c:f>
              <c:strCache>
                <c:ptCount val="1"/>
                <c:pt idx="0">
                  <c:v>1.5 Replicate</c:v>
                </c:pt>
              </c:strCache>
            </c:strRef>
          </c:tx>
          <c:spPr>
            <a:ln w="19050" cap="rnd">
              <a:solidFill>
                <a:srgbClr val="01B7B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Distribution'!$I$3:$I$72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0.22289999999999999</c:v>
                </c:pt>
                <c:pt idx="18">
                  <c:v>1.4750000000000001</c:v>
                </c:pt>
                <c:pt idx="19">
                  <c:v>3.181</c:v>
                </c:pt>
                <c:pt idx="20">
                  <c:v>4.4429999999999996</c:v>
                </c:pt>
                <c:pt idx="21">
                  <c:v>4.67</c:v>
                </c:pt>
                <c:pt idx="22">
                  <c:v>3.823</c:v>
                </c:pt>
                <c:pt idx="23">
                  <c:v>2.35</c:v>
                </c:pt>
                <c:pt idx="24">
                  <c:v>0.92479999999999996</c:v>
                </c:pt>
                <c:pt idx="25">
                  <c:v>0.1066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0.5897</c:v>
                </c:pt>
                <c:pt idx="30">
                  <c:v>2.1819999999999999</c:v>
                </c:pt>
                <c:pt idx="31">
                  <c:v>4.6180000000000003</c:v>
                </c:pt>
                <c:pt idx="32">
                  <c:v>7.3860000000000001</c:v>
                </c:pt>
                <c:pt idx="33">
                  <c:v>9.85</c:v>
                </c:pt>
                <c:pt idx="34">
                  <c:v>11.44</c:v>
                </c:pt>
                <c:pt idx="35">
                  <c:v>11.8</c:v>
                </c:pt>
                <c:pt idx="36">
                  <c:v>10.84</c:v>
                </c:pt>
                <c:pt idx="37">
                  <c:v>8.8089999999999993</c:v>
                </c:pt>
                <c:pt idx="38">
                  <c:v>6.1580000000000004</c:v>
                </c:pt>
                <c:pt idx="39">
                  <c:v>3.492</c:v>
                </c:pt>
                <c:pt idx="40">
                  <c:v>1.395</c:v>
                </c:pt>
                <c:pt idx="41">
                  <c:v>0.2424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B9-4183-8041-77DD360BF1BB}"/>
            </c:ext>
          </c:extLst>
        </c:ser>
        <c:ser>
          <c:idx val="8"/>
          <c:order val="8"/>
          <c:tx>
            <c:strRef>
              <c:f>'DLS Intensity Distribution'!$J$2</c:f>
              <c:strCache>
                <c:ptCount val="1"/>
                <c:pt idx="0">
                  <c:v>2.0 Replicate</c:v>
                </c:pt>
              </c:strCache>
            </c:strRef>
          </c:tx>
          <c:spPr>
            <a:ln w="19050" cap="rnd">
              <a:solidFill>
                <a:srgbClr val="5A8B3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Distribution'!$J$3:$J$72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1.835</c:v>
                </c:pt>
                <c:pt idx="15">
                  <c:v>4.351</c:v>
                </c:pt>
                <c:pt idx="16">
                  <c:v>5.4130000000000003</c:v>
                </c:pt>
                <c:pt idx="17">
                  <c:v>4.29</c:v>
                </c:pt>
                <c:pt idx="18">
                  <c:v>1.972</c:v>
                </c:pt>
                <c:pt idx="19">
                  <c:v>0.21099999999999999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1.141</c:v>
                </c:pt>
                <c:pt idx="29">
                  <c:v>3.8159999999999998</c:v>
                </c:pt>
                <c:pt idx="30">
                  <c:v>7.3869999999999996</c:v>
                </c:pt>
                <c:pt idx="31">
                  <c:v>10.81</c:v>
                </c:pt>
                <c:pt idx="32">
                  <c:v>13.11</c:v>
                </c:pt>
                <c:pt idx="33">
                  <c:v>13.66</c:v>
                </c:pt>
                <c:pt idx="34">
                  <c:v>12.37</c:v>
                </c:pt>
                <c:pt idx="35">
                  <c:v>9.6229999999999993</c:v>
                </c:pt>
                <c:pt idx="36">
                  <c:v>6.1920000000000002</c:v>
                </c:pt>
                <c:pt idx="37">
                  <c:v>2.9980000000000002</c:v>
                </c:pt>
                <c:pt idx="38">
                  <c:v>0.82799999999999996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B9-4183-8041-77DD360BF1BB}"/>
            </c:ext>
          </c:extLst>
        </c:ser>
        <c:ser>
          <c:idx val="9"/>
          <c:order val="9"/>
          <c:tx>
            <c:strRef>
              <c:f>'DLS Intensity Distribution'!$K$2</c:f>
              <c:strCache>
                <c:ptCount val="1"/>
                <c:pt idx="0">
                  <c:v>2.4 Replicate</c:v>
                </c:pt>
              </c:strCache>
            </c:strRef>
          </c:tx>
          <c:spPr>
            <a:ln w="19050" cap="rnd">
              <a:solidFill>
                <a:srgbClr val="DEA9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'DLS Intensity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Intensity Distribution'!$K$3:$K$72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0.5665</c:v>
                </c:pt>
                <c:pt idx="11">
                  <c:v>1.772</c:v>
                </c:pt>
                <c:pt idx="12">
                  <c:v>2.52</c:v>
                </c:pt>
                <c:pt idx="13">
                  <c:v>2.1240000000000001</c:v>
                </c:pt>
                <c:pt idx="14">
                  <c:v>0.93079999999999996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0.49569999999999997</c:v>
                </c:pt>
                <c:pt idx="27">
                  <c:v>3.0790000000000002</c:v>
                </c:pt>
                <c:pt idx="28">
                  <c:v>7.3239999999999998</c:v>
                </c:pt>
                <c:pt idx="29">
                  <c:v>11.86</c:v>
                </c:pt>
                <c:pt idx="30">
                  <c:v>15.21</c:v>
                </c:pt>
                <c:pt idx="31">
                  <c:v>16.350000000000001</c:v>
                </c:pt>
                <c:pt idx="32">
                  <c:v>14.98</c:v>
                </c:pt>
                <c:pt idx="33">
                  <c:v>11.59</c:v>
                </c:pt>
                <c:pt idx="34">
                  <c:v>7.2290000000000001</c:v>
                </c:pt>
                <c:pt idx="35">
                  <c:v>3.24</c:v>
                </c:pt>
                <c:pt idx="36">
                  <c:v>0.72330000000000005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B9-4183-8041-77DD360BF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796096"/>
        <c:axId val="143890496"/>
      </c:scatterChart>
      <c:valAx>
        <c:axId val="144796096"/>
        <c:scaling>
          <c:logBase val="10"/>
          <c:orientation val="minMax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Particle Size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90496"/>
        <c:crossesAt val="0"/>
        <c:crossBetween val="midCat"/>
      </c:valAx>
      <c:valAx>
        <c:axId val="14389049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Intensity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4796096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593835950146957"/>
          <c:y val="0.24788461379236112"/>
          <c:w val="0.3567535664259584"/>
          <c:h val="0.563324934383202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38757655293089"/>
          <c:y val="4.6012598425196852E-2"/>
          <c:w val="0.82727909011373568"/>
          <c:h val="0.80325424321959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'DLS Volume Distributuib'!$B$2</c:f>
              <c:strCache>
                <c:ptCount val="1"/>
                <c:pt idx="0">
                  <c:v>1.0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Distributuib'!$B$3:$B$72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2.4500000000000001E-2</c:v>
                </c:pt>
                <c:pt idx="21">
                  <c:v>4.7140000000000004</c:v>
                </c:pt>
                <c:pt idx="22">
                  <c:v>16.329999999999998</c:v>
                </c:pt>
                <c:pt idx="23">
                  <c:v>24.73</c:v>
                </c:pt>
                <c:pt idx="24">
                  <c:v>23.17</c:v>
                </c:pt>
                <c:pt idx="25">
                  <c:v>16</c:v>
                </c:pt>
                <c:pt idx="26">
                  <c:v>8.6329999999999991</c:v>
                </c:pt>
                <c:pt idx="27">
                  <c:v>3.6070000000000002</c:v>
                </c:pt>
                <c:pt idx="28">
                  <c:v>1.0660000000000001</c:v>
                </c:pt>
                <c:pt idx="29">
                  <c:v>0.16589999999999999</c:v>
                </c:pt>
                <c:pt idx="30">
                  <c:v>4.0059999999999998E-2</c:v>
                </c:pt>
                <c:pt idx="31">
                  <c:v>0.15160000000000001</c:v>
                </c:pt>
                <c:pt idx="32">
                  <c:v>0.26229999999999998</c:v>
                </c:pt>
                <c:pt idx="33">
                  <c:v>0.29899999999999999</c:v>
                </c:pt>
                <c:pt idx="34">
                  <c:v>0.2671</c:v>
                </c:pt>
                <c:pt idx="35">
                  <c:v>0.20100000000000001</c:v>
                </c:pt>
                <c:pt idx="36">
                  <c:v>0.1326</c:v>
                </c:pt>
                <c:pt idx="37">
                  <c:v>7.9750000000000001E-2</c:v>
                </c:pt>
                <c:pt idx="38">
                  <c:v>4.6760000000000003E-2</c:v>
                </c:pt>
                <c:pt idx="39">
                  <c:v>2.9309999999999999E-2</c:v>
                </c:pt>
                <c:pt idx="40">
                  <c:v>2.0719999999999999E-2</c:v>
                </c:pt>
                <c:pt idx="41">
                  <c:v>1.5599999999999999E-2</c:v>
                </c:pt>
                <c:pt idx="42">
                  <c:v>1.0710000000000001E-2</c:v>
                </c:pt>
                <c:pt idx="43">
                  <c:v>5.5069999999999997E-3</c:v>
                </c:pt>
                <c:pt idx="44">
                  <c:v>1.655E-3</c:v>
                </c:pt>
                <c:pt idx="45">
                  <c:v>1.7919999999999999E-4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9-4183-8041-77DD360BF1BB}"/>
            </c:ext>
          </c:extLst>
        </c:ser>
        <c:ser>
          <c:idx val="1"/>
          <c:order val="1"/>
          <c:tx>
            <c:strRef>
              <c:f>'DLS Volume Distributuib'!$C$2</c:f>
              <c:strCache>
                <c:ptCount val="1"/>
                <c:pt idx="0">
                  <c:v>1.25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Distributuib'!$C$3:$C$72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2.121</c:v>
                </c:pt>
                <c:pt idx="20">
                  <c:v>9.2219999999999995</c:v>
                </c:pt>
                <c:pt idx="21">
                  <c:v>18.04</c:v>
                </c:pt>
                <c:pt idx="22">
                  <c:v>21.98</c:v>
                </c:pt>
                <c:pt idx="23">
                  <c:v>19.510000000000002</c:v>
                </c:pt>
                <c:pt idx="24">
                  <c:v>13.73</c:v>
                </c:pt>
                <c:pt idx="25">
                  <c:v>7.91</c:v>
                </c:pt>
                <c:pt idx="26">
                  <c:v>3.714</c:v>
                </c:pt>
                <c:pt idx="27">
                  <c:v>1.3740000000000001</c:v>
                </c:pt>
                <c:pt idx="28">
                  <c:v>0.40079999999999999</c:v>
                </c:pt>
                <c:pt idx="29">
                  <c:v>0.17610000000000001</c:v>
                </c:pt>
                <c:pt idx="30">
                  <c:v>0.23519999999999999</c:v>
                </c:pt>
                <c:pt idx="31">
                  <c:v>0.32390000000000002</c:v>
                </c:pt>
                <c:pt idx="32">
                  <c:v>0.35010000000000002</c:v>
                </c:pt>
                <c:pt idx="33">
                  <c:v>0.311</c:v>
                </c:pt>
                <c:pt idx="34">
                  <c:v>0.23680000000000001</c:v>
                </c:pt>
                <c:pt idx="35">
                  <c:v>0.1583</c:v>
                </c:pt>
                <c:pt idx="36">
                  <c:v>9.4520000000000007E-2</c:v>
                </c:pt>
                <c:pt idx="37">
                  <c:v>5.1639999999999998E-2</c:v>
                </c:pt>
                <c:pt idx="38">
                  <c:v>2.7189999999999999E-2</c:v>
                </c:pt>
                <c:pt idx="39">
                  <c:v>1.486E-2</c:v>
                </c:pt>
                <c:pt idx="40">
                  <c:v>8.6879999999999995E-3</c:v>
                </c:pt>
                <c:pt idx="41">
                  <c:v>4.9259999999999998E-3</c:v>
                </c:pt>
                <c:pt idx="42">
                  <c:v>2.1289999999999998E-3</c:v>
                </c:pt>
                <c:pt idx="43">
                  <c:v>4.6059999999999997E-4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B9-4183-8041-77DD360BF1BB}"/>
            </c:ext>
          </c:extLst>
        </c:ser>
        <c:ser>
          <c:idx val="2"/>
          <c:order val="2"/>
          <c:tx>
            <c:strRef>
              <c:f>'DLS Volume Distributuib'!$D$2</c:f>
              <c:strCache>
                <c:ptCount val="1"/>
                <c:pt idx="0">
                  <c:v>1.5</c:v>
                </c:pt>
              </c:strCache>
            </c:strRef>
          </c:tx>
          <c:spPr>
            <a:ln w="19050" cap="rnd">
              <a:solidFill>
                <a:srgbClr val="01EFE9"/>
              </a:solidFill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Distributuib'!$D$3:$D$72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4.7830000000000004</c:v>
                </c:pt>
                <c:pt idx="18">
                  <c:v>16.86</c:v>
                </c:pt>
                <c:pt idx="19">
                  <c:v>25.72</c:v>
                </c:pt>
                <c:pt idx="20">
                  <c:v>23.91</c:v>
                </c:pt>
                <c:pt idx="21">
                  <c:v>15.98</c:v>
                </c:pt>
                <c:pt idx="22">
                  <c:v>8.0619999999999994</c:v>
                </c:pt>
                <c:pt idx="23">
                  <c:v>2.9929999999999999</c:v>
                </c:pt>
                <c:pt idx="24">
                  <c:v>0.73129999999999995</c:v>
                </c:pt>
                <c:pt idx="25">
                  <c:v>8.6410000000000001E-2</c:v>
                </c:pt>
                <c:pt idx="26">
                  <c:v>0</c:v>
                </c:pt>
                <c:pt idx="27">
                  <c:v>1.253E-3</c:v>
                </c:pt>
                <c:pt idx="28">
                  <c:v>2.265E-2</c:v>
                </c:pt>
                <c:pt idx="29">
                  <c:v>7.9289999999999999E-2</c:v>
                </c:pt>
                <c:pt idx="30">
                  <c:v>0.13969999999999999</c:v>
                </c:pt>
                <c:pt idx="31">
                  <c:v>0.16600000000000001</c:v>
                </c:pt>
                <c:pt idx="32">
                  <c:v>0.1545</c:v>
                </c:pt>
                <c:pt idx="33">
                  <c:v>0.1208</c:v>
                </c:pt>
                <c:pt idx="34">
                  <c:v>8.1839999999999996E-2</c:v>
                </c:pt>
                <c:pt idx="35">
                  <c:v>4.8809999999999999E-2</c:v>
                </c:pt>
                <c:pt idx="36">
                  <c:v>2.5839999999999998E-2</c:v>
                </c:pt>
                <c:pt idx="37">
                  <c:v>1.23E-2</c:v>
                </c:pt>
                <c:pt idx="38">
                  <c:v>5.4440000000000001E-3</c:v>
                </c:pt>
                <c:pt idx="39">
                  <c:v>2.3340000000000001E-3</c:v>
                </c:pt>
                <c:pt idx="40">
                  <c:v>9.4200000000000002E-4</c:v>
                </c:pt>
                <c:pt idx="41">
                  <c:v>2.9690000000000001E-4</c:v>
                </c:pt>
                <c:pt idx="42" formatCode="0.00E+00">
                  <c:v>4.8999999999999998E-5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B9-4183-8041-77DD360BF1BB}"/>
            </c:ext>
          </c:extLst>
        </c:ser>
        <c:ser>
          <c:idx val="3"/>
          <c:order val="3"/>
          <c:tx>
            <c:strRef>
              <c:f>'DLS Volume Distributuib'!$E$2</c:f>
              <c:strCache>
                <c:ptCount val="1"/>
                <c:pt idx="0">
                  <c:v>2.0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Distributuib'!$E$3:$E$72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2.3730000000000002</c:v>
                </c:pt>
                <c:pt idx="13">
                  <c:v>10.130000000000001</c:v>
                </c:pt>
                <c:pt idx="14">
                  <c:v>19.53</c:v>
                </c:pt>
                <c:pt idx="15">
                  <c:v>23.46</c:v>
                </c:pt>
                <c:pt idx="16">
                  <c:v>20.329999999999998</c:v>
                </c:pt>
                <c:pt idx="17">
                  <c:v>13.55</c:v>
                </c:pt>
                <c:pt idx="18">
                  <c:v>6.9880000000000004</c:v>
                </c:pt>
                <c:pt idx="19">
                  <c:v>2.657</c:v>
                </c:pt>
                <c:pt idx="20">
                  <c:v>0.65239999999999998</c:v>
                </c:pt>
                <c:pt idx="21">
                  <c:v>7.4200000000000002E-2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5.2550000000000001E-3</c:v>
                </c:pt>
                <c:pt idx="28">
                  <c:v>2.1559999999999999E-2</c:v>
                </c:pt>
                <c:pt idx="29">
                  <c:v>4.0809999999999999E-2</c:v>
                </c:pt>
                <c:pt idx="30">
                  <c:v>5.0290000000000001E-2</c:v>
                </c:pt>
                <c:pt idx="31">
                  <c:v>4.7399999999999998E-2</c:v>
                </c:pt>
                <c:pt idx="32">
                  <c:v>3.6839999999999998E-2</c:v>
                </c:pt>
                <c:pt idx="33">
                  <c:v>2.444E-2</c:v>
                </c:pt>
                <c:pt idx="34">
                  <c:v>1.3990000000000001E-2</c:v>
                </c:pt>
                <c:pt idx="35">
                  <c:v>6.8919999999999997E-3</c:v>
                </c:pt>
                <c:pt idx="36">
                  <c:v>2.8679999999999999E-3</c:v>
                </c:pt>
                <c:pt idx="37">
                  <c:v>9.7389999999999998E-4</c:v>
                </c:pt>
                <c:pt idx="38">
                  <c:v>2.4899999999999998E-4</c:v>
                </c:pt>
                <c:pt idx="39" formatCode="0.00E+00">
                  <c:v>3.7259999999999999E-5</c:v>
                </c:pt>
                <c:pt idx="40" formatCode="0.00E+00">
                  <c:v>6.6039999999999996E-7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B9-4183-8041-77DD360BF1BB}"/>
            </c:ext>
          </c:extLst>
        </c:ser>
        <c:ser>
          <c:idx val="4"/>
          <c:order val="4"/>
          <c:tx>
            <c:strRef>
              <c:f>'DLS Volume Distributuib'!$F$2</c:f>
              <c:strCache>
                <c:ptCount val="1"/>
                <c:pt idx="0">
                  <c:v>2.4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Distributuib'!$F$3:$F$72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3.42</c:v>
                </c:pt>
                <c:pt idx="9">
                  <c:v>13.34</c:v>
                </c:pt>
                <c:pt idx="10">
                  <c:v>23.17</c:v>
                </c:pt>
                <c:pt idx="11">
                  <c:v>24.87</c:v>
                </c:pt>
                <c:pt idx="12">
                  <c:v>18.97</c:v>
                </c:pt>
                <c:pt idx="13">
                  <c:v>10.67</c:v>
                </c:pt>
                <c:pt idx="14">
                  <c:v>4.2430000000000003</c:v>
                </c:pt>
                <c:pt idx="15">
                  <c:v>1.0349999999999999</c:v>
                </c:pt>
                <c:pt idx="16">
                  <c:v>0.1062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1.4189999999999999E-3</c:v>
                </c:pt>
                <c:pt idx="26">
                  <c:v>8.7259999999999994E-3</c:v>
                </c:pt>
                <c:pt idx="27">
                  <c:v>2.231E-2</c:v>
                </c:pt>
                <c:pt idx="28">
                  <c:v>3.3700000000000001E-2</c:v>
                </c:pt>
                <c:pt idx="29">
                  <c:v>3.6220000000000002E-2</c:v>
                </c:pt>
                <c:pt idx="30">
                  <c:v>3.1019999999999999E-2</c:v>
                </c:pt>
                <c:pt idx="31">
                  <c:v>2.232E-2</c:v>
                </c:pt>
                <c:pt idx="32">
                  <c:v>1.379E-2</c:v>
                </c:pt>
                <c:pt idx="33">
                  <c:v>7.3340000000000002E-3</c:v>
                </c:pt>
                <c:pt idx="34">
                  <c:v>3.2989999999999998E-3</c:v>
                </c:pt>
                <c:pt idx="35">
                  <c:v>1.2049999999999999E-3</c:v>
                </c:pt>
                <c:pt idx="36">
                  <c:v>3.2870000000000002E-4</c:v>
                </c:pt>
                <c:pt idx="37" formatCode="0.00E+00">
                  <c:v>5.5460000000000001E-5</c:v>
                </c:pt>
                <c:pt idx="38" formatCode="0.00E+00">
                  <c:v>3.3840000000000001E-6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B9-4183-8041-77DD360BF1BB}"/>
            </c:ext>
          </c:extLst>
        </c:ser>
        <c:ser>
          <c:idx val="5"/>
          <c:order val="5"/>
          <c:tx>
            <c:strRef>
              <c:f>'DLS Volume Distributuib'!$G$2</c:f>
              <c:strCache>
                <c:ptCount val="1"/>
                <c:pt idx="0">
                  <c:v>2.8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Distributuib'!$G$3:$G$72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7.3099999999999998E-2</c:v>
                </c:pt>
                <c:pt idx="25">
                  <c:v>4.4880000000000004</c:v>
                </c:pt>
                <c:pt idx="26">
                  <c:v>15.66</c:v>
                </c:pt>
                <c:pt idx="27">
                  <c:v>24.56</c:v>
                </c:pt>
                <c:pt idx="28">
                  <c:v>23.99</c:v>
                </c:pt>
                <c:pt idx="29">
                  <c:v>17.079999999999998</c:v>
                </c:pt>
                <c:pt idx="30">
                  <c:v>9.2650000000000006</c:v>
                </c:pt>
                <c:pt idx="31">
                  <c:v>3.7410000000000001</c:v>
                </c:pt>
                <c:pt idx="32">
                  <c:v>1.012</c:v>
                </c:pt>
                <c:pt idx="33">
                  <c:v>0.1363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B9-4183-8041-77DD360BF1BB}"/>
            </c:ext>
          </c:extLst>
        </c:ser>
        <c:ser>
          <c:idx val="6"/>
          <c:order val="6"/>
          <c:tx>
            <c:strRef>
              <c:f>'DLS Volume Distributuib'!$H$2</c:f>
              <c:strCache>
                <c:ptCount val="1"/>
                <c:pt idx="0">
                  <c:v>3.2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Distributuib'!$H$3:$H$72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0.4864</c:v>
                </c:pt>
                <c:pt idx="24">
                  <c:v>6.931</c:v>
                </c:pt>
                <c:pt idx="25">
                  <c:v>20.47</c:v>
                </c:pt>
                <c:pt idx="26">
                  <c:v>28.3</c:v>
                </c:pt>
                <c:pt idx="27">
                  <c:v>23.68</c:v>
                </c:pt>
                <c:pt idx="28">
                  <c:v>13.57</c:v>
                </c:pt>
                <c:pt idx="29">
                  <c:v>5.2629999999999999</c:v>
                </c:pt>
                <c:pt idx="30">
                  <c:v>1.194</c:v>
                </c:pt>
                <c:pt idx="31">
                  <c:v>0.1016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B9-4183-8041-77DD360BF1BB}"/>
            </c:ext>
          </c:extLst>
        </c:ser>
        <c:ser>
          <c:idx val="7"/>
          <c:order val="7"/>
          <c:tx>
            <c:strRef>
              <c:f>'DLS Volume Distributuib'!$I$2</c:f>
              <c:strCache>
                <c:ptCount val="1"/>
                <c:pt idx="0">
                  <c:v>1.5 Replicate</c:v>
                </c:pt>
              </c:strCache>
            </c:strRef>
          </c:tx>
          <c:spPr>
            <a:ln w="19050" cap="rnd">
              <a:solidFill>
                <a:srgbClr val="01B7B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Distributuib'!$I$3:$I$72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1.1220000000000001</c:v>
                </c:pt>
                <c:pt idx="17">
                  <c:v>6.9589999999999996</c:v>
                </c:pt>
                <c:pt idx="18">
                  <c:v>17.010000000000002</c:v>
                </c:pt>
                <c:pt idx="19">
                  <c:v>23.37</c:v>
                </c:pt>
                <c:pt idx="20">
                  <c:v>21.75</c:v>
                </c:pt>
                <c:pt idx="21">
                  <c:v>15.37</c:v>
                </c:pt>
                <c:pt idx="22">
                  <c:v>8.57</c:v>
                </c:pt>
                <c:pt idx="23">
                  <c:v>3.7269999999999999</c:v>
                </c:pt>
                <c:pt idx="24">
                  <c:v>1.173</c:v>
                </c:pt>
                <c:pt idx="25">
                  <c:v>0.221</c:v>
                </c:pt>
                <c:pt idx="26">
                  <c:v>1.406E-2</c:v>
                </c:pt>
                <c:pt idx="27">
                  <c:v>0</c:v>
                </c:pt>
                <c:pt idx="28">
                  <c:v>1.209E-2</c:v>
                </c:pt>
                <c:pt idx="29">
                  <c:v>5.1929999999999997E-2</c:v>
                </c:pt>
                <c:pt idx="30">
                  <c:v>0.1037</c:v>
                </c:pt>
                <c:pt idx="31">
                  <c:v>0.1351</c:v>
                </c:pt>
                <c:pt idx="32">
                  <c:v>0.13439999999999999</c:v>
                </c:pt>
                <c:pt idx="33">
                  <c:v>0.1103</c:v>
                </c:pt>
                <c:pt idx="34">
                  <c:v>7.7679999999999999E-2</c:v>
                </c:pt>
                <c:pt idx="35">
                  <c:v>4.7739999999999998E-2</c:v>
                </c:pt>
                <c:pt idx="36">
                  <c:v>2.5870000000000001E-2</c:v>
                </c:pt>
                <c:pt idx="37">
                  <c:v>1.2529999999999999E-2</c:v>
                </c:pt>
                <c:pt idx="38">
                  <c:v>5.6039999999999996E-3</c:v>
                </c:pt>
                <c:pt idx="39">
                  <c:v>2.4020000000000001E-3</c:v>
                </c:pt>
                <c:pt idx="40">
                  <c:v>9.4990000000000005E-4</c:v>
                </c:pt>
                <c:pt idx="41">
                  <c:v>2.8370000000000001E-4</c:v>
                </c:pt>
                <c:pt idx="42" formatCode="0.00E+00">
                  <c:v>4.248E-5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B9-4183-8041-77DD360BF1BB}"/>
            </c:ext>
          </c:extLst>
        </c:ser>
        <c:ser>
          <c:idx val="8"/>
          <c:order val="8"/>
          <c:tx>
            <c:strRef>
              <c:f>'DLS Volume Distributuib'!$J$2</c:f>
              <c:strCache>
                <c:ptCount val="1"/>
                <c:pt idx="0">
                  <c:v>2.0 Replicate</c:v>
                </c:pt>
              </c:strCache>
            </c:strRef>
          </c:tx>
          <c:spPr>
            <a:ln w="19050" cap="rnd">
              <a:solidFill>
                <a:srgbClr val="5A8B3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Distributuib'!$J$3:$J$72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5.5570000000000004</c:v>
                </c:pt>
                <c:pt idx="14">
                  <c:v>19.489999999999998</c:v>
                </c:pt>
                <c:pt idx="15">
                  <c:v>28.93</c:v>
                </c:pt>
                <c:pt idx="16">
                  <c:v>24.96</c:v>
                </c:pt>
                <c:pt idx="17">
                  <c:v>14.27</c:v>
                </c:pt>
                <c:pt idx="18">
                  <c:v>5.351</c:v>
                </c:pt>
                <c:pt idx="19">
                  <c:v>1.107</c:v>
                </c:pt>
                <c:pt idx="20">
                  <c:v>6.6250000000000003E-2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5.79E-3</c:v>
                </c:pt>
                <c:pt idx="28">
                  <c:v>2.367E-2</c:v>
                </c:pt>
                <c:pt idx="29">
                  <c:v>4.4490000000000002E-2</c:v>
                </c:pt>
                <c:pt idx="30">
                  <c:v>5.4190000000000002E-2</c:v>
                </c:pt>
                <c:pt idx="31">
                  <c:v>5.0279999999999998E-2</c:v>
                </c:pt>
                <c:pt idx="32">
                  <c:v>3.8330000000000003E-2</c:v>
                </c:pt>
                <c:pt idx="33">
                  <c:v>2.4850000000000001E-2</c:v>
                </c:pt>
                <c:pt idx="34">
                  <c:v>1.384E-2</c:v>
                </c:pt>
                <c:pt idx="35">
                  <c:v>6.581E-3</c:v>
                </c:pt>
                <c:pt idx="36">
                  <c:v>2.6150000000000001E-3</c:v>
                </c:pt>
                <c:pt idx="37">
                  <c:v>8.3149999999999999E-4</c:v>
                </c:pt>
                <c:pt idx="38">
                  <c:v>1.9259999999999999E-4</c:v>
                </c:pt>
                <c:pt idx="39" formatCode="0.00E+00">
                  <c:v>2.459E-5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B9-4183-8041-77DD360BF1BB}"/>
            </c:ext>
          </c:extLst>
        </c:ser>
        <c:ser>
          <c:idx val="9"/>
          <c:order val="9"/>
          <c:tx>
            <c:strRef>
              <c:f>'DLS Volume Distributuib'!$K$2</c:f>
              <c:strCache>
                <c:ptCount val="1"/>
                <c:pt idx="0">
                  <c:v>2.4 Replicate</c:v>
                </c:pt>
              </c:strCache>
            </c:strRef>
          </c:tx>
          <c:spPr>
            <a:ln w="19050" cap="rnd">
              <a:solidFill>
                <a:srgbClr val="DEA9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'DLS Volume Distributuib'!$A$3:$A$72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Volume Distributuib'!$K$3:$K$72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4.1399999999999997</c:v>
                </c:pt>
                <c:pt idx="10">
                  <c:v>16.510000000000002</c:v>
                </c:pt>
                <c:pt idx="11">
                  <c:v>28.05</c:v>
                </c:pt>
                <c:pt idx="12">
                  <c:v>27.12</c:v>
                </c:pt>
                <c:pt idx="13">
                  <c:v>16.54</c:v>
                </c:pt>
                <c:pt idx="14">
                  <c:v>6.2160000000000002</c:v>
                </c:pt>
                <c:pt idx="15">
                  <c:v>1.1120000000000001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2.6059999999999998E-3</c:v>
                </c:pt>
                <c:pt idx="26">
                  <c:v>1.553E-2</c:v>
                </c:pt>
                <c:pt idx="27">
                  <c:v>3.891E-2</c:v>
                </c:pt>
                <c:pt idx="28">
                  <c:v>5.7869999999999998E-2</c:v>
                </c:pt>
                <c:pt idx="29">
                  <c:v>6.1400000000000003E-2</c:v>
                </c:pt>
                <c:pt idx="30">
                  <c:v>5.2019999999999997E-2</c:v>
                </c:pt>
                <c:pt idx="31">
                  <c:v>3.7089999999999998E-2</c:v>
                </c:pt>
                <c:pt idx="32">
                  <c:v>2.2720000000000001E-2</c:v>
                </c:pt>
                <c:pt idx="33">
                  <c:v>1.193E-2</c:v>
                </c:pt>
                <c:pt idx="34">
                  <c:v>5.2319999999999997E-3</c:v>
                </c:pt>
                <c:pt idx="35">
                  <c:v>1.7949999999999999E-3</c:v>
                </c:pt>
                <c:pt idx="36">
                  <c:v>4.1960000000000001E-4</c:v>
                </c:pt>
                <c:pt idx="37" formatCode="0.00E+00">
                  <c:v>4.7979999999999998E-5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B9-4183-8041-77DD360BF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320544"/>
        <c:axId val="246321104"/>
      </c:scatterChart>
      <c:valAx>
        <c:axId val="246320544"/>
        <c:scaling>
          <c:logBase val="10"/>
          <c:orientation val="minMax"/>
          <c:max val="1000"/>
          <c:min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Particle Size</a:t>
                </a:r>
                <a:r>
                  <a:rPr lang="en-US" baseline="0"/>
                  <a:t> (nm)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6321104"/>
        <c:crossesAt val="0"/>
        <c:crossBetween val="midCat"/>
      </c:valAx>
      <c:valAx>
        <c:axId val="246321104"/>
        <c:scaling>
          <c:orientation val="minMax"/>
          <c:max val="3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Volume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6320544"/>
        <c:crossesAt val="0.1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425275935805769"/>
          <c:y val="7.8750443356742583E-2"/>
          <c:w val="0.306091433104624"/>
          <c:h val="0.5579545785943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72090988626422"/>
          <c:y val="4.6012598425196852E-2"/>
          <c:w val="0.81894575678040238"/>
          <c:h val="0.80325424321959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'DLS Number Distribution'!$B$2</c:f>
              <c:strCache>
                <c:ptCount val="1"/>
                <c:pt idx="0">
                  <c:v>1.0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Distribution'!$B$3:$B$72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7.3870000000000005E-2</c:v>
                </c:pt>
                <c:pt idx="21">
                  <c:v>9.0920000000000005</c:v>
                </c:pt>
                <c:pt idx="22">
                  <c:v>26.46</c:v>
                </c:pt>
                <c:pt idx="23">
                  <c:v>30.68</c:v>
                </c:pt>
                <c:pt idx="24">
                  <c:v>19.940000000000001</c:v>
                </c:pt>
                <c:pt idx="25">
                  <c:v>9.2609999999999992</c:v>
                </c:pt>
                <c:pt idx="26">
                  <c:v>3.331</c:v>
                </c:pt>
                <c:pt idx="27">
                  <c:v>0.93179999999999996</c:v>
                </c:pt>
                <c:pt idx="28">
                  <c:v>0.1883</c:v>
                </c:pt>
                <c:pt idx="29">
                  <c:v>2.102E-2</c:v>
                </c:pt>
                <c:pt idx="30">
                  <c:v>1.305E-3</c:v>
                </c:pt>
                <c:pt idx="31">
                  <c:v>4.0889999999999998E-3</c:v>
                </c:pt>
                <c:pt idx="32">
                  <c:v>5.3090000000000004E-3</c:v>
                </c:pt>
                <c:pt idx="33">
                  <c:v>4.1460000000000004E-3</c:v>
                </c:pt>
                <c:pt idx="34">
                  <c:v>2.464E-3</c:v>
                </c:pt>
                <c:pt idx="35">
                  <c:v>1.2179999999999999E-3</c:v>
                </c:pt>
                <c:pt idx="36">
                  <c:v>5.2309999999999998E-4</c:v>
                </c:pt>
                <c:pt idx="37">
                  <c:v>2.0269999999999999E-4</c:v>
                </c:pt>
                <c:pt idx="38" formatCode="0.00E+00">
                  <c:v>7.5149999999999997E-5</c:v>
                </c:pt>
                <c:pt idx="39" formatCode="0.00E+00">
                  <c:v>2.9260000000000001E-5</c:v>
                </c:pt>
                <c:pt idx="40" formatCode="0.00E+00">
                  <c:v>1.2830000000000001E-5</c:v>
                </c:pt>
                <c:pt idx="41" formatCode="0.00E+00">
                  <c:v>6.1410000000000002E-6</c:v>
                </c:pt>
                <c:pt idx="42" formatCode="0.00E+00">
                  <c:v>2.7949999999999999E-6</c:v>
                </c:pt>
                <c:pt idx="43" formatCode="0.00E+00">
                  <c:v>9.9679999999999993E-7</c:v>
                </c:pt>
                <c:pt idx="44" formatCode="0.00E+00">
                  <c:v>2.1689999999999999E-7</c:v>
                </c:pt>
                <c:pt idx="45" formatCode="0.00E+00">
                  <c:v>1.6210000000000001E-8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9-4183-8041-77DD360BF1BB}"/>
            </c:ext>
          </c:extLst>
        </c:ser>
        <c:ser>
          <c:idx val="1"/>
          <c:order val="1"/>
          <c:tx>
            <c:strRef>
              <c:f>'DLS Number Distribution'!$C$2</c:f>
              <c:strCache>
                <c:ptCount val="1"/>
                <c:pt idx="0">
                  <c:v>1.25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Distribution'!$C$3:$C$72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5.4</c:v>
                </c:pt>
                <c:pt idx="20">
                  <c:v>18.86</c:v>
                </c:pt>
                <c:pt idx="21">
                  <c:v>27.66</c:v>
                </c:pt>
                <c:pt idx="22">
                  <c:v>23.66</c:v>
                </c:pt>
                <c:pt idx="23">
                  <c:v>14.19</c:v>
                </c:pt>
                <c:pt idx="24">
                  <c:v>6.6440000000000001</c:v>
                </c:pt>
                <c:pt idx="25">
                  <c:v>2.532</c:v>
                </c:pt>
                <c:pt idx="26">
                  <c:v>0.78769999999999996</c:v>
                </c:pt>
                <c:pt idx="27">
                  <c:v>0.19400000000000001</c:v>
                </c:pt>
                <c:pt idx="28">
                  <c:v>3.6560000000000002E-2</c:v>
                </c:pt>
                <c:pt idx="29">
                  <c:v>8.0859999999999994E-3</c:v>
                </c:pt>
                <c:pt idx="30">
                  <c:v>6.0780000000000001E-3</c:v>
                </c:pt>
                <c:pt idx="31">
                  <c:v>5.6750000000000004E-3</c:v>
                </c:pt>
                <c:pt idx="32">
                  <c:v>4.1190000000000003E-3</c:v>
                </c:pt>
                <c:pt idx="33">
                  <c:v>2.4190000000000001E-3</c:v>
                </c:pt>
                <c:pt idx="34">
                  <c:v>1.2080000000000001E-3</c:v>
                </c:pt>
                <c:pt idx="35">
                  <c:v>5.2660000000000001E-4</c:v>
                </c:pt>
                <c:pt idx="36">
                  <c:v>2.041E-4</c:v>
                </c:pt>
                <c:pt idx="37" formatCode="0.00E+00">
                  <c:v>7.182E-5</c:v>
                </c:pt>
                <c:pt idx="38" formatCode="0.00E+00">
                  <c:v>2.4000000000000001E-5</c:v>
                </c:pt>
                <c:pt idx="39" formatCode="0.00E+00">
                  <c:v>8.2169999999999994E-6</c:v>
                </c:pt>
                <c:pt idx="40" formatCode="0.00E+00">
                  <c:v>3.0259999999999999E-6</c:v>
                </c:pt>
                <c:pt idx="41" formatCode="0.00E+00">
                  <c:v>1.1209999999999999E-6</c:v>
                </c:pt>
                <c:pt idx="42" formatCode="0.00E+00">
                  <c:v>3.3879999999999999E-7</c:v>
                </c:pt>
                <c:pt idx="43" formatCode="0.00E+00">
                  <c:v>5.5339999999999998E-8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B9-4183-8041-77DD360BF1BB}"/>
            </c:ext>
          </c:extLst>
        </c:ser>
        <c:ser>
          <c:idx val="2"/>
          <c:order val="2"/>
          <c:tx>
            <c:strRef>
              <c:f>'DLS Number Distribution'!$D$2</c:f>
              <c:strCache>
                <c:ptCount val="1"/>
                <c:pt idx="0">
                  <c:v>1.5</c:v>
                </c:pt>
              </c:strCache>
            </c:strRef>
          </c:tx>
          <c:spPr>
            <a:ln w="19050" cap="rnd">
              <a:solidFill>
                <a:srgbClr val="01EFE9"/>
              </a:solidFill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Distribution'!$D$3:$D$72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8.9529999999999994</c:v>
                </c:pt>
                <c:pt idx="18">
                  <c:v>26.59</c:v>
                </c:pt>
                <c:pt idx="19">
                  <c:v>31.13</c:v>
                </c:pt>
                <c:pt idx="20">
                  <c:v>20.18</c:v>
                </c:pt>
                <c:pt idx="21">
                  <c:v>9.1270000000000007</c:v>
                </c:pt>
                <c:pt idx="22">
                  <c:v>3.0920000000000001</c:v>
                </c:pt>
                <c:pt idx="23">
                  <c:v>0.77569999999999995</c:v>
                </c:pt>
                <c:pt idx="24">
                  <c:v>0.13</c:v>
                </c:pt>
                <c:pt idx="25">
                  <c:v>1.069E-2</c:v>
                </c:pt>
                <c:pt idx="26">
                  <c:v>0</c:v>
                </c:pt>
                <c:pt idx="27" formatCode="0.00E+00">
                  <c:v>2.5340000000000001E-5</c:v>
                </c:pt>
                <c:pt idx="28">
                  <c:v>3.098E-4</c:v>
                </c:pt>
                <c:pt idx="29">
                  <c:v>8.5209999999999995E-4</c:v>
                </c:pt>
                <c:pt idx="30">
                  <c:v>1.106E-3</c:v>
                </c:pt>
                <c:pt idx="31">
                  <c:v>8.9950000000000002E-4</c:v>
                </c:pt>
                <c:pt idx="32">
                  <c:v>5.5780000000000001E-4</c:v>
                </c:pt>
                <c:pt idx="33">
                  <c:v>2.8669999999999998E-4</c:v>
                </c:pt>
                <c:pt idx="34">
                  <c:v>1.27E-4</c:v>
                </c:pt>
                <c:pt idx="35" formatCode="0.00E+00">
                  <c:v>4.9400000000000001E-5</c:v>
                </c:pt>
                <c:pt idx="36" formatCode="0.00E+00">
                  <c:v>1.7E-5</c:v>
                </c:pt>
                <c:pt idx="37" formatCode="0.00E+00">
                  <c:v>5.2329999999999997E-6</c:v>
                </c:pt>
                <c:pt idx="38" formatCode="0.00E+00">
                  <c:v>1.483E-6</c:v>
                </c:pt>
                <c:pt idx="39" formatCode="0.00E+00">
                  <c:v>4.0530000000000001E-7</c:v>
                </c:pt>
                <c:pt idx="40" formatCode="0.00E+00">
                  <c:v>1.067E-7</c:v>
                </c:pt>
                <c:pt idx="41" formatCode="0.00E+00">
                  <c:v>2.3070000000000001E-8</c:v>
                </c:pt>
                <c:pt idx="42" formatCode="0.00E+00">
                  <c:v>2.752E-9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B9-4183-8041-77DD360BF1BB}"/>
            </c:ext>
          </c:extLst>
        </c:ser>
        <c:ser>
          <c:idx val="3"/>
          <c:order val="3"/>
          <c:tx>
            <c:strRef>
              <c:f>'DLS Number Distribution'!$E$2</c:f>
              <c:strCache>
                <c:ptCount val="1"/>
                <c:pt idx="0">
                  <c:v>2.0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Distribution'!$E$3:$E$72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5.657</c:v>
                </c:pt>
                <c:pt idx="13">
                  <c:v>19.47</c:v>
                </c:pt>
                <c:pt idx="14">
                  <c:v>28.13</c:v>
                </c:pt>
                <c:pt idx="15">
                  <c:v>23.72</c:v>
                </c:pt>
                <c:pt idx="16">
                  <c:v>13.96</c:v>
                </c:pt>
                <c:pt idx="17">
                  <c:v>6.24</c:v>
                </c:pt>
                <c:pt idx="18">
                  <c:v>2.1589999999999998</c:v>
                </c:pt>
                <c:pt idx="19">
                  <c:v>0.55630000000000002</c:v>
                </c:pt>
                <c:pt idx="20">
                  <c:v>9.4270000000000007E-2</c:v>
                </c:pt>
                <c:pt idx="21">
                  <c:v>7.4320000000000002E-3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0.00E+00">
                  <c:v>1.4070000000000001E-5</c:v>
                </c:pt>
                <c:pt idx="28" formatCode="0.00E+00">
                  <c:v>4.6940000000000001E-5</c:v>
                </c:pt>
                <c:pt idx="29" formatCode="0.00E+00">
                  <c:v>6.6240000000000003E-5</c:v>
                </c:pt>
                <c:pt idx="30" formatCode="0.00E+00">
                  <c:v>5.6409999999999997E-5</c:v>
                </c:pt>
                <c:pt idx="31" formatCode="0.00E+00">
                  <c:v>3.5590000000000003E-5</c:v>
                </c:pt>
                <c:pt idx="32" formatCode="0.00E+00">
                  <c:v>1.8260000000000001E-5</c:v>
                </c:pt>
                <c:pt idx="33" formatCode="0.00E+00">
                  <c:v>7.9459999999999998E-6</c:v>
                </c:pt>
                <c:pt idx="34" formatCode="0.00E+00">
                  <c:v>2.9799999999999998E-6</c:v>
                </c:pt>
                <c:pt idx="35" formatCode="0.00E+00">
                  <c:v>9.6140000000000002E-7</c:v>
                </c:pt>
                <c:pt idx="36" formatCode="0.00E+00">
                  <c:v>2.628E-7</c:v>
                </c:pt>
                <c:pt idx="37" formatCode="0.00E+00">
                  <c:v>5.8929999999999999E-8</c:v>
                </c:pt>
                <c:pt idx="38" formatCode="0.00E+00">
                  <c:v>1.0109999999999999E-8</c:v>
                </c:pt>
                <c:pt idx="39" formatCode="0.00E+00">
                  <c:v>1.0629999999999999E-9</c:v>
                </c:pt>
                <c:pt idx="40" formatCode="0.00E+00">
                  <c:v>1.214E-11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B9-4183-8041-77DD360BF1BB}"/>
            </c:ext>
          </c:extLst>
        </c:ser>
        <c:ser>
          <c:idx val="4"/>
          <c:order val="4"/>
          <c:tx>
            <c:strRef>
              <c:f>'DLS Number Distribution'!$F$2</c:f>
              <c:strCache>
                <c:ptCount val="1"/>
                <c:pt idx="0">
                  <c:v>2.4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Distribution'!$F$3:$F$72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7.1050000000000004</c:v>
                </c:pt>
                <c:pt idx="9">
                  <c:v>22.79</c:v>
                </c:pt>
                <c:pt idx="10">
                  <c:v>29.95</c:v>
                </c:pt>
                <c:pt idx="11">
                  <c:v>22.53</c:v>
                </c:pt>
                <c:pt idx="12">
                  <c:v>11.71</c:v>
                </c:pt>
                <c:pt idx="13">
                  <c:v>4.4660000000000002</c:v>
                </c:pt>
                <c:pt idx="14">
                  <c:v>1.216</c:v>
                </c:pt>
                <c:pt idx="15">
                  <c:v>0.20669999999999999</c:v>
                </c:pt>
                <c:pt idx="16">
                  <c:v>1.4579999999999999E-2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0.00E+00">
                  <c:v>1.3379999999999999E-6</c:v>
                </c:pt>
                <c:pt idx="26" formatCode="0.00E+00">
                  <c:v>6.2079999999999997E-6</c:v>
                </c:pt>
                <c:pt idx="27" formatCode="0.00E+00">
                  <c:v>1.188E-5</c:v>
                </c:pt>
                <c:pt idx="28" formatCode="0.00E+00">
                  <c:v>1.2809999999999999E-5</c:v>
                </c:pt>
                <c:pt idx="29" formatCode="0.00E+00">
                  <c:v>9.346E-6</c:v>
                </c:pt>
                <c:pt idx="30" formatCode="0.00E+00">
                  <c:v>5.3159999999999996E-6</c:v>
                </c:pt>
                <c:pt idx="31" formatCode="0.00E+00">
                  <c:v>2.5170000000000002E-6</c:v>
                </c:pt>
                <c:pt idx="32" formatCode="0.00E+00">
                  <c:v>1.02E-6</c:v>
                </c:pt>
                <c:pt idx="33" formatCode="0.00E+00">
                  <c:v>3.5540000000000002E-7</c:v>
                </c:pt>
                <c:pt idx="34" formatCode="0.00E+00">
                  <c:v>1.0509999999999999E-7</c:v>
                </c:pt>
                <c:pt idx="35" formatCode="0.00E+00">
                  <c:v>2.5460000000000001E-8</c:v>
                </c:pt>
                <c:pt idx="36" formatCode="0.00E+00">
                  <c:v>4.6660000000000002E-9</c:v>
                </c:pt>
                <c:pt idx="37" formatCode="0.00E+00">
                  <c:v>5.3989999999999997E-10</c:v>
                </c:pt>
                <c:pt idx="38" formatCode="0.00E+00">
                  <c:v>2.192E-11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B9-4183-8041-77DD360BF1BB}"/>
            </c:ext>
          </c:extLst>
        </c:ser>
        <c:ser>
          <c:idx val="5"/>
          <c:order val="5"/>
          <c:tx>
            <c:strRef>
              <c:f>'DLS Number Distribution'!$G$2</c:f>
              <c:strCache>
                <c:ptCount val="1"/>
                <c:pt idx="0">
                  <c:v>2.8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Distribution'!$G$3:$G$72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0.22159999999999999</c:v>
                </c:pt>
                <c:pt idx="25">
                  <c:v>8.8119999999999994</c:v>
                </c:pt>
                <c:pt idx="26">
                  <c:v>25.43</c:v>
                </c:pt>
                <c:pt idx="27">
                  <c:v>30.29</c:v>
                </c:pt>
                <c:pt idx="28">
                  <c:v>20.56</c:v>
                </c:pt>
                <c:pt idx="29">
                  <c:v>9.8949999999999996</c:v>
                </c:pt>
                <c:pt idx="30">
                  <c:v>3.605</c:v>
                </c:pt>
                <c:pt idx="31">
                  <c:v>0.98350000000000004</c:v>
                </c:pt>
                <c:pt idx="32">
                  <c:v>0.18279999999999999</c:v>
                </c:pt>
                <c:pt idx="33">
                  <c:v>1.737E-2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B9-4183-8041-77DD360BF1BB}"/>
            </c:ext>
          </c:extLst>
        </c:ser>
        <c:ser>
          <c:idx val="6"/>
          <c:order val="6"/>
          <c:tx>
            <c:strRef>
              <c:f>'DLS Number Distribution'!$H$2</c:f>
              <c:strCache>
                <c:ptCount val="1"/>
                <c:pt idx="0">
                  <c:v>3.2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Distribution'!$H$3:$H$72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1.246</c:v>
                </c:pt>
                <c:pt idx="24">
                  <c:v>12.19</c:v>
                </c:pt>
                <c:pt idx="25">
                  <c:v>28.99</c:v>
                </c:pt>
                <c:pt idx="26">
                  <c:v>30.49</c:v>
                </c:pt>
                <c:pt idx="27">
                  <c:v>17.87</c:v>
                </c:pt>
                <c:pt idx="28">
                  <c:v>7.02</c:v>
                </c:pt>
                <c:pt idx="29">
                  <c:v>1.8759999999999999</c:v>
                </c:pt>
                <c:pt idx="30">
                  <c:v>0.29809999999999998</c:v>
                </c:pt>
                <c:pt idx="31">
                  <c:v>1.72E-2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B9-4183-8041-77DD360BF1BB}"/>
            </c:ext>
          </c:extLst>
        </c:ser>
        <c:ser>
          <c:idx val="7"/>
          <c:order val="7"/>
          <c:tx>
            <c:strRef>
              <c:f>'DLS Number Distribution'!$I$2</c:f>
              <c:strCache>
                <c:ptCount val="1"/>
                <c:pt idx="0">
                  <c:v>1.5 Replicate</c:v>
                </c:pt>
              </c:strCache>
            </c:strRef>
          </c:tx>
          <c:spPr>
            <a:ln w="19050" cap="rnd">
              <a:solidFill>
                <a:srgbClr val="01B7B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Distribution'!$I$3:$I$72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3.0819999999999999</c:v>
                </c:pt>
                <c:pt idx="17">
                  <c:v>14.4</c:v>
                </c:pt>
                <c:pt idx="18">
                  <c:v>26.74</c:v>
                </c:pt>
                <c:pt idx="19">
                  <c:v>26.65</c:v>
                </c:pt>
                <c:pt idx="20">
                  <c:v>16.989999999999998</c:v>
                </c:pt>
                <c:pt idx="21">
                  <c:v>8.0519999999999996</c:v>
                </c:pt>
                <c:pt idx="22">
                  <c:v>2.9929999999999999</c:v>
                </c:pt>
                <c:pt idx="23">
                  <c:v>0.87070000000000003</c:v>
                </c:pt>
                <c:pt idx="24">
                  <c:v>0.18609999999999999</c:v>
                </c:pt>
                <c:pt idx="25">
                  <c:v>2.4330000000000001E-2</c:v>
                </c:pt>
                <c:pt idx="26">
                  <c:v>1.0330000000000001E-3</c:v>
                </c:pt>
                <c:pt idx="27">
                  <c:v>0</c:v>
                </c:pt>
                <c:pt idx="28">
                  <c:v>1.451E-4</c:v>
                </c:pt>
                <c:pt idx="29">
                  <c:v>5.0210000000000001E-4</c:v>
                </c:pt>
                <c:pt idx="30">
                  <c:v>7.4390000000000003E-4</c:v>
                </c:pt>
                <c:pt idx="31">
                  <c:v>6.7060000000000004E-4</c:v>
                </c:pt>
                <c:pt idx="32">
                  <c:v>4.4690000000000002E-4</c:v>
                </c:pt>
                <c:pt idx="33">
                  <c:v>2.4230000000000001E-4</c:v>
                </c:pt>
                <c:pt idx="34">
                  <c:v>1.1179999999999999E-4</c:v>
                </c:pt>
                <c:pt idx="35" formatCode="0.00E+00">
                  <c:v>4.4870000000000002E-5</c:v>
                </c:pt>
                <c:pt idx="36" formatCode="0.00E+00">
                  <c:v>1.5829999999999999E-5</c:v>
                </c:pt>
                <c:pt idx="37" formatCode="0.00E+00">
                  <c:v>4.9629999999999997E-6</c:v>
                </c:pt>
                <c:pt idx="38" formatCode="0.00E+00">
                  <c:v>1.423E-6</c:v>
                </c:pt>
                <c:pt idx="39" formatCode="0.00E+00">
                  <c:v>3.9000000000000002E-7</c:v>
                </c:pt>
                <c:pt idx="40" formatCode="0.00E+00">
                  <c:v>1.011E-7</c:v>
                </c:pt>
                <c:pt idx="41" formatCode="0.00E+00">
                  <c:v>2.084E-8</c:v>
                </c:pt>
                <c:pt idx="42" formatCode="0.00E+00">
                  <c:v>2.2269999999999999E-9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B9-4183-8041-77DD360BF1BB}"/>
            </c:ext>
          </c:extLst>
        </c:ser>
        <c:ser>
          <c:idx val="8"/>
          <c:order val="8"/>
          <c:tx>
            <c:strRef>
              <c:f>'DLS Number Distribution'!$J$2</c:f>
              <c:strCache>
                <c:ptCount val="1"/>
                <c:pt idx="0">
                  <c:v>2.0 Replicate</c:v>
                </c:pt>
              </c:strCache>
            </c:strRef>
          </c:tx>
          <c:spPr>
            <a:ln w="19050" cap="rnd">
              <a:solidFill>
                <a:srgbClr val="5A8B3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Distribution'!$J$3:$J$72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9.5259999999999998</c:v>
                </c:pt>
                <c:pt idx="14">
                  <c:v>28.18</c:v>
                </c:pt>
                <c:pt idx="15">
                  <c:v>32.380000000000003</c:v>
                </c:pt>
                <c:pt idx="16">
                  <c:v>19.78</c:v>
                </c:pt>
                <c:pt idx="17">
                  <c:v>7.8029999999999999</c:v>
                </c:pt>
                <c:pt idx="18">
                  <c:v>2.028</c:v>
                </c:pt>
                <c:pt idx="19">
                  <c:v>0.29659999999999997</c:v>
                </c:pt>
                <c:pt idx="20">
                  <c:v>1.18E-2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0.00E+00">
                  <c:v>1.753E-5</c:v>
                </c:pt>
                <c:pt idx="28" formatCode="0.00E+00">
                  <c:v>5.8319999999999997E-5</c:v>
                </c:pt>
                <c:pt idx="29" formatCode="0.00E+00">
                  <c:v>8.1840000000000002E-5</c:v>
                </c:pt>
                <c:pt idx="30" formatCode="0.00E+00">
                  <c:v>6.8969999999999999E-5</c:v>
                </c:pt>
                <c:pt idx="31" formatCode="0.00E+00">
                  <c:v>4.286E-5</c:v>
                </c:pt>
                <c:pt idx="32" formatCode="0.00E+00">
                  <c:v>2.158E-5</c:v>
                </c:pt>
                <c:pt idx="33" formatCode="0.00E+00">
                  <c:v>9.1849999999999993E-6</c:v>
                </c:pt>
                <c:pt idx="34" formatCode="0.00E+00">
                  <c:v>3.3529999999999999E-6</c:v>
                </c:pt>
                <c:pt idx="35" formatCode="0.00E+00">
                  <c:v>1.046E-6</c:v>
                </c:pt>
                <c:pt idx="36" formatCode="0.00E+00">
                  <c:v>2.7350000000000001E-7</c:v>
                </c:pt>
                <c:pt idx="37" formatCode="0.00E+00">
                  <c:v>5.7620000000000002E-8</c:v>
                </c:pt>
                <c:pt idx="38" formatCode="0.00E+00">
                  <c:v>8.9820000000000006E-9</c:v>
                </c:pt>
                <c:pt idx="39" formatCode="0.00E+00">
                  <c:v>8.0410000000000005E-10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B9-4183-8041-77DD360BF1BB}"/>
            </c:ext>
          </c:extLst>
        </c:ser>
        <c:ser>
          <c:idx val="9"/>
          <c:order val="9"/>
          <c:tx>
            <c:strRef>
              <c:f>'DLS Number Distribution'!$K$2</c:f>
              <c:strCache>
                <c:ptCount val="1"/>
                <c:pt idx="0">
                  <c:v>2.4 Replicate</c:v>
                </c:pt>
              </c:strCache>
            </c:strRef>
          </c:tx>
          <c:spPr>
            <a:ln w="19050" cap="rnd">
              <a:solidFill>
                <a:srgbClr val="DEA9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'DLS Number Distribution'!$A$3:$A$72</c:f>
              <c:numCache>
                <c:formatCode>General</c:formatCode>
                <c:ptCount val="70"/>
                <c:pt idx="0">
                  <c:v>0.3</c:v>
                </c:pt>
                <c:pt idx="1">
                  <c:v>0.34889999999999999</c:v>
                </c:pt>
                <c:pt idx="2">
                  <c:v>0.40570000000000001</c:v>
                </c:pt>
                <c:pt idx="3">
                  <c:v>0.4718</c:v>
                </c:pt>
                <c:pt idx="4">
                  <c:v>0.54869999999999997</c:v>
                </c:pt>
                <c:pt idx="5">
                  <c:v>0.6381</c:v>
                </c:pt>
                <c:pt idx="6">
                  <c:v>0.74199999999999999</c:v>
                </c:pt>
                <c:pt idx="7">
                  <c:v>0.8629</c:v>
                </c:pt>
                <c:pt idx="8">
                  <c:v>1.0029999999999999</c:v>
                </c:pt>
                <c:pt idx="9">
                  <c:v>1.167</c:v>
                </c:pt>
                <c:pt idx="10">
                  <c:v>1.357</c:v>
                </c:pt>
                <c:pt idx="11">
                  <c:v>1.5780000000000001</c:v>
                </c:pt>
                <c:pt idx="12">
                  <c:v>1.835</c:v>
                </c:pt>
                <c:pt idx="13">
                  <c:v>2.1339999999999999</c:v>
                </c:pt>
                <c:pt idx="14">
                  <c:v>2.4820000000000002</c:v>
                </c:pt>
                <c:pt idx="15">
                  <c:v>2.8860000000000001</c:v>
                </c:pt>
                <c:pt idx="16">
                  <c:v>3.3570000000000002</c:v>
                </c:pt>
                <c:pt idx="17">
                  <c:v>3.903</c:v>
                </c:pt>
                <c:pt idx="18">
                  <c:v>4.5389999999999997</c:v>
                </c:pt>
                <c:pt idx="19">
                  <c:v>5.2789999999999999</c:v>
                </c:pt>
                <c:pt idx="20">
                  <c:v>6.1390000000000002</c:v>
                </c:pt>
                <c:pt idx="21">
                  <c:v>7.1390000000000002</c:v>
                </c:pt>
                <c:pt idx="22">
                  <c:v>8.3019999999999996</c:v>
                </c:pt>
                <c:pt idx="23">
                  <c:v>9.6549999999999994</c:v>
                </c:pt>
                <c:pt idx="24">
                  <c:v>11.23</c:v>
                </c:pt>
                <c:pt idx="25">
                  <c:v>13.06</c:v>
                </c:pt>
                <c:pt idx="26">
                  <c:v>15.18</c:v>
                </c:pt>
                <c:pt idx="27">
                  <c:v>17.66</c:v>
                </c:pt>
                <c:pt idx="28">
                  <c:v>20.53</c:v>
                </c:pt>
                <c:pt idx="29">
                  <c:v>23.88</c:v>
                </c:pt>
                <c:pt idx="30">
                  <c:v>27.77</c:v>
                </c:pt>
                <c:pt idx="31">
                  <c:v>32.299999999999997</c:v>
                </c:pt>
                <c:pt idx="32">
                  <c:v>37.56</c:v>
                </c:pt>
                <c:pt idx="33">
                  <c:v>43.68</c:v>
                </c:pt>
                <c:pt idx="34">
                  <c:v>50.79</c:v>
                </c:pt>
                <c:pt idx="35">
                  <c:v>59.07</c:v>
                </c:pt>
                <c:pt idx="36">
                  <c:v>68.69</c:v>
                </c:pt>
                <c:pt idx="37">
                  <c:v>79.88</c:v>
                </c:pt>
                <c:pt idx="38">
                  <c:v>92.89</c:v>
                </c:pt>
                <c:pt idx="39">
                  <c:v>108</c:v>
                </c:pt>
                <c:pt idx="40">
                  <c:v>125.6</c:v>
                </c:pt>
                <c:pt idx="41">
                  <c:v>146.1</c:v>
                </c:pt>
                <c:pt idx="42">
                  <c:v>169.9</c:v>
                </c:pt>
                <c:pt idx="43">
                  <c:v>197.6</c:v>
                </c:pt>
                <c:pt idx="44">
                  <c:v>229.8</c:v>
                </c:pt>
                <c:pt idx="45">
                  <c:v>267.2</c:v>
                </c:pt>
                <c:pt idx="46">
                  <c:v>310.7</c:v>
                </c:pt>
                <c:pt idx="47">
                  <c:v>361.3</c:v>
                </c:pt>
                <c:pt idx="48">
                  <c:v>420.2</c:v>
                </c:pt>
                <c:pt idx="49">
                  <c:v>488.7</c:v>
                </c:pt>
                <c:pt idx="50">
                  <c:v>568.29999999999995</c:v>
                </c:pt>
                <c:pt idx="51">
                  <c:v>660.9</c:v>
                </c:pt>
                <c:pt idx="52">
                  <c:v>768.5</c:v>
                </c:pt>
                <c:pt idx="53">
                  <c:v>893.8</c:v>
                </c:pt>
                <c:pt idx="54">
                  <c:v>1039</c:v>
                </c:pt>
                <c:pt idx="55">
                  <c:v>1209</c:v>
                </c:pt>
                <c:pt idx="56">
                  <c:v>1406</c:v>
                </c:pt>
                <c:pt idx="57">
                  <c:v>1635</c:v>
                </c:pt>
                <c:pt idx="58">
                  <c:v>1901</c:v>
                </c:pt>
                <c:pt idx="59">
                  <c:v>2211</c:v>
                </c:pt>
                <c:pt idx="60">
                  <c:v>2571</c:v>
                </c:pt>
                <c:pt idx="61">
                  <c:v>2990</c:v>
                </c:pt>
                <c:pt idx="62">
                  <c:v>3477</c:v>
                </c:pt>
                <c:pt idx="63">
                  <c:v>4043</c:v>
                </c:pt>
                <c:pt idx="64">
                  <c:v>4702</c:v>
                </c:pt>
                <c:pt idx="65">
                  <c:v>5468</c:v>
                </c:pt>
                <c:pt idx="66">
                  <c:v>6358</c:v>
                </c:pt>
                <c:pt idx="67">
                  <c:v>7394</c:v>
                </c:pt>
                <c:pt idx="68">
                  <c:v>8599</c:v>
                </c:pt>
                <c:pt idx="69">
                  <c:v>10000</c:v>
                </c:pt>
              </c:numCache>
            </c:numRef>
          </c:xVal>
          <c:yVal>
            <c:numRef>
              <c:f>'DLS Number Distribution'!$K$3:$K$72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7.6139999999999999</c:v>
                </c:pt>
                <c:pt idx="10">
                  <c:v>24.86</c:v>
                </c:pt>
                <c:pt idx="11">
                  <c:v>32.409999999999997</c:v>
                </c:pt>
                <c:pt idx="12">
                  <c:v>22.59</c:v>
                </c:pt>
                <c:pt idx="13">
                  <c:v>9.6449999999999996</c:v>
                </c:pt>
                <c:pt idx="14">
                  <c:v>2.556</c:v>
                </c:pt>
                <c:pt idx="15">
                  <c:v>0.33429999999999999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0.00E+00">
                  <c:v>3.422E-6</c:v>
                </c:pt>
                <c:pt idx="26" formatCode="0.00E+00">
                  <c:v>1.5460000000000001E-5</c:v>
                </c:pt>
                <c:pt idx="27" formatCode="0.00E+00">
                  <c:v>2.8969999999999999E-5</c:v>
                </c:pt>
                <c:pt idx="28" formatCode="0.00E+00">
                  <c:v>3.0719999999999997E-5</c:v>
                </c:pt>
                <c:pt idx="29" formatCode="0.00E+00">
                  <c:v>2.2120000000000002E-5</c:v>
                </c:pt>
                <c:pt idx="30" formatCode="0.00E+00">
                  <c:v>1.2439999999999999E-5</c:v>
                </c:pt>
                <c:pt idx="31" formatCode="0.00E+00">
                  <c:v>5.8329999999999999E-6</c:v>
                </c:pt>
                <c:pt idx="32" formatCode="0.00E+00">
                  <c:v>2.3429999999999998E-6</c:v>
                </c:pt>
                <c:pt idx="33" formatCode="0.00E+00">
                  <c:v>8.075E-7</c:v>
                </c:pt>
                <c:pt idx="34" formatCode="0.00E+00">
                  <c:v>2.3379999999999999E-7</c:v>
                </c:pt>
                <c:pt idx="35" formatCode="0.00E+00">
                  <c:v>5.3699999999999998E-8</c:v>
                </c:pt>
                <c:pt idx="36" formatCode="0.00E+00">
                  <c:v>8.5799999999999997E-9</c:v>
                </c:pt>
                <c:pt idx="37" formatCode="0.00E+00">
                  <c:v>6.8060000000000001E-10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B9-4183-8041-77DD360BF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710320"/>
        <c:axId val="246710880"/>
      </c:scatterChart>
      <c:valAx>
        <c:axId val="246710320"/>
        <c:scaling>
          <c:logBase val="10"/>
          <c:orientation val="minMax"/>
          <c:max val="1000"/>
          <c:min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Particle Size</a:t>
                </a:r>
                <a:r>
                  <a:rPr lang="en-US" baseline="0"/>
                  <a:t> (nm)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27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6710880"/>
        <c:crossesAt val="0"/>
        <c:crossBetween val="midCat"/>
      </c:valAx>
      <c:valAx>
        <c:axId val="2467108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Number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6710320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354011791740474"/>
          <c:y val="0.12331646631945302"/>
          <c:w val="0.32210754818940174"/>
          <c:h val="0.532687614675124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8899676375404"/>
          <c:y val="4.9282589676290463E-2"/>
          <c:w val="0.8350550161812299"/>
          <c:h val="0.72145742198891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4F-4069-ABE2-E69FE98086C3}"/>
              </c:ext>
            </c:extLst>
          </c:dPt>
          <c:errBars>
            <c:errBarType val="both"/>
            <c:errValType val="cust"/>
            <c:noEndCap val="0"/>
            <c:plus>
              <c:numRef>
                <c:f>('UV-vis spectra error analysis'!$N$10,'UV-vis spectra error analysis'!$F$10)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0.47282153081261213</c:v>
                  </c:pt>
                </c:numCache>
              </c:numRef>
            </c:plus>
            <c:minus>
              <c:numRef>
                <c:f>('UV-vis spectra error analysis'!$N$10,'UV-vis spectra error analysis'!$F$10)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0.47282153081261213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'UV-vis spectra error analysis'!$Q$3:$Q$4</c:f>
              <c:strCache>
                <c:ptCount val="2"/>
                <c:pt idx="0">
                  <c:v>Peak Analysis of a Single Spectrum</c:v>
                </c:pt>
                <c:pt idx="1">
                  <c:v>Peak Analysis of Multipule Spectra of the Same Sample</c:v>
                </c:pt>
              </c:strCache>
            </c:strRef>
          </c:cat>
          <c:val>
            <c:numRef>
              <c:f>('UV-vis spectra error analysis'!$N$9,'UV-vis spectra error analysis'!$F$9)</c:f>
              <c:numCache>
                <c:formatCode>General</c:formatCode>
                <c:ptCount val="2"/>
                <c:pt idx="0">
                  <c:v>519.24</c:v>
                </c:pt>
                <c:pt idx="1">
                  <c:v>519.32619999999997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4F-4069-ABE2-E69FE980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037392"/>
        <c:axId val="349031488"/>
      </c:barChart>
      <c:catAx>
        <c:axId val="34903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9031488"/>
        <c:crosses val="autoZero"/>
        <c:auto val="1"/>
        <c:lblAlgn val="ctr"/>
        <c:lblOffset val="100"/>
        <c:noMultiLvlLbl val="0"/>
      </c:catAx>
      <c:valAx>
        <c:axId val="349031488"/>
        <c:scaling>
          <c:orientation val="minMax"/>
          <c:max val="520"/>
          <c:min val="5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SPR Peak Position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903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8899676375404"/>
          <c:y val="4.9282589676290463E-2"/>
          <c:w val="0.8350550161812299"/>
          <c:h val="0.72145742198891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6F-4CA8-BDA3-069BBA11C956}"/>
              </c:ext>
            </c:extLst>
          </c:dPt>
          <c:errBars>
            <c:errBarType val="both"/>
            <c:errValType val="cust"/>
            <c:noEndCap val="0"/>
            <c:plus>
              <c:numRef>
                <c:f>('UV-vis spectra error analysis'!$K$10,'UV-vis spectra error analysis'!$C$10)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3.3480626631486397</c:v>
                  </c:pt>
                </c:numCache>
              </c:numRef>
            </c:plus>
            <c:minus>
              <c:numRef>
                <c:f>('UV-vis spectra error analysis'!$K$10,'UV-vis spectra error analysis'!$C$10)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3.3480626631486397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'UV-vis spectra error analysis'!$Q$3:$Q$4</c:f>
              <c:strCache>
                <c:ptCount val="2"/>
                <c:pt idx="0">
                  <c:v>Peak Analysis of a Single Spectrum</c:v>
                </c:pt>
                <c:pt idx="1">
                  <c:v>Peak Analysis of Multipule Spectra of the Same Sample</c:v>
                </c:pt>
              </c:strCache>
            </c:strRef>
          </c:cat>
          <c:val>
            <c:numRef>
              <c:f>('UV-vis spectra error analysis'!$K$9,'UV-vis spectra error analysis'!$C$9)</c:f>
              <c:numCache>
                <c:formatCode>General</c:formatCode>
                <c:ptCount val="2"/>
                <c:pt idx="0">
                  <c:v>127.53333000000001</c:v>
                </c:pt>
                <c:pt idx="1">
                  <c:v>130.906768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F-4CA8-BDA3-069BBA11C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037392"/>
        <c:axId val="349031488"/>
      </c:barChart>
      <c:catAx>
        <c:axId val="34903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9031488"/>
        <c:crosses val="autoZero"/>
        <c:auto val="1"/>
        <c:lblAlgn val="ctr"/>
        <c:lblOffset val="100"/>
        <c:noMultiLvlLbl val="0"/>
      </c:catAx>
      <c:valAx>
        <c:axId val="349031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SPR Peak FWHM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903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8899676375404"/>
          <c:y val="4.9282589676290463E-2"/>
          <c:w val="0.8350550161812299"/>
          <c:h val="0.72145742198891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8C-4404-A734-C3EA802DC961}"/>
              </c:ext>
            </c:extLst>
          </c:dPt>
          <c:errBars>
            <c:errBarType val="both"/>
            <c:errValType val="cust"/>
            <c:noEndCap val="0"/>
            <c:plus>
              <c:numRef>
                <c:f>('UV-vis spectra error analysis'!$O$10,'UV-vis spectra error analysis'!$G$10)</c:f>
                <c:numCache>
                  <c:formatCode>General</c:formatCode>
                  <c:ptCount val="2"/>
                  <c:pt idx="0">
                    <c:v>1.2412670766236366E-16</c:v>
                  </c:pt>
                  <c:pt idx="1">
                    <c:v>2.0925462957841544E-3</c:v>
                  </c:pt>
                </c:numCache>
              </c:numRef>
            </c:plus>
            <c:minus>
              <c:numRef>
                <c:f>('UV-vis spectra error analysis'!$O$10,'UV-vis spectra error analysis'!$G$10)</c:f>
                <c:numCache>
                  <c:formatCode>General</c:formatCode>
                  <c:ptCount val="2"/>
                  <c:pt idx="0">
                    <c:v>1.2412670766236366E-16</c:v>
                  </c:pt>
                  <c:pt idx="1">
                    <c:v>2.0925462957841544E-3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'UV-vis spectra error analysis'!$Q$3:$Q$4</c:f>
              <c:strCache>
                <c:ptCount val="2"/>
                <c:pt idx="0">
                  <c:v>Peak Analysis of a Single Spectrum</c:v>
                </c:pt>
                <c:pt idx="1">
                  <c:v>Peak Analysis of Multipule Spectra of the Same Sample</c:v>
                </c:pt>
              </c:strCache>
            </c:strRef>
          </c:cat>
          <c:val>
            <c:numRef>
              <c:f>('UV-vis spectra error analysis'!$O$9,'UV-vis spectra error analysis'!$G$9)</c:f>
              <c:numCache>
                <c:formatCode>General</c:formatCode>
                <c:ptCount val="2"/>
                <c:pt idx="0">
                  <c:v>0.96414999999999984</c:v>
                </c:pt>
                <c:pt idx="1">
                  <c:v>0.96499000000000001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C-4404-A734-C3EA802DC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037392"/>
        <c:axId val="349031488"/>
      </c:barChart>
      <c:catAx>
        <c:axId val="34903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9031488"/>
        <c:crosses val="autoZero"/>
        <c:auto val="1"/>
        <c:lblAlgn val="ctr"/>
        <c:lblOffset val="100"/>
        <c:noMultiLvlLbl val="0"/>
      </c:catAx>
      <c:valAx>
        <c:axId val="349031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SPR Peak Absorbance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00" sourceLinked="0"/>
        <c:majorTickMark val="in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903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4</xdr:row>
      <xdr:rowOff>133349</xdr:rowOff>
    </xdr:from>
    <xdr:to>
      <xdr:col>21</xdr:col>
      <xdr:colOff>335280</xdr:colOff>
      <xdr:row>20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0.51889</cdr:x>
      <cdr:y>0</cdr:y>
    </cdr:from>
    <cdr:to>
      <cdr:x>1</cdr:x>
      <cdr:y>0.29968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156" y="0"/>
          <a:ext cx="2295869" cy="904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System: 50ml batch,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0.25mM HAuCl</a:t>
          </a:r>
          <a:r>
            <a:rPr lang="en-US" sz="12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, temperature: 100˚C,</a:t>
          </a:r>
          <a:b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</a:b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Molar ratio of NaCt to HAuCl</a:t>
          </a:r>
          <a:r>
            <a:rPr lang="en-US" sz="12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290512</xdr:colOff>
      <xdr:row>9</xdr:row>
      <xdr:rowOff>28575</xdr:rowOff>
    </xdr:from>
    <xdr:to>
      <xdr:col>15</xdr:col>
      <xdr:colOff>228600</xdr:colOff>
      <xdr:row>23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6</xdr:row>
      <xdr:rowOff>38099</xdr:rowOff>
    </xdr:from>
    <xdr:to>
      <xdr:col>16</xdr:col>
      <xdr:colOff>290512</xdr:colOff>
      <xdr:row>22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6</xdr:col>
      <xdr:colOff>313299</xdr:colOff>
      <xdr:row>28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1D0728-DB8F-46C5-B60B-490B094E6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11680"/>
          <a:ext cx="4389999" cy="3232785"/>
        </a:xfrm>
        <a:prstGeom prst="rect">
          <a:avLst/>
        </a:prstGeom>
      </xdr:spPr>
    </xdr:pic>
    <xdr:clientData/>
  </xdr:twoCellAnchor>
  <xdr:twoCellAnchor>
    <xdr:from>
      <xdr:col>7</xdr:col>
      <xdr:colOff>95250</xdr:colOff>
      <xdr:row>10</xdr:row>
      <xdr:rowOff>123825</xdr:rowOff>
    </xdr:from>
    <xdr:to>
      <xdr:col>15</xdr:col>
      <xdr:colOff>9525</xdr:colOff>
      <xdr:row>25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DDB672-3C44-4CEE-B91A-5A3B3676C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25</xdr:row>
      <xdr:rowOff>66675</xdr:rowOff>
    </xdr:from>
    <xdr:to>
      <xdr:col>14</xdr:col>
      <xdr:colOff>571500</xdr:colOff>
      <xdr:row>39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669DF5-66F9-412D-A655-EF1597078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14</xdr:col>
      <xdr:colOff>523875</xdr:colOff>
      <xdr:row>54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4D22C48-DA9B-4DC9-9FF2-71E1757C3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NPs%20UV-vis%20Characteriz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riments"/>
      <sheetName val="OriginLab Peak Analysis Error"/>
    </sheetNames>
    <sheetDataSet>
      <sheetData sheetId="0" refreshError="1"/>
      <sheetData sheetId="1">
        <row r="3">
          <cell r="Q3" t="str">
            <v>Peak Analysis of a Single Spectrum</v>
          </cell>
        </row>
        <row r="4">
          <cell r="Q4" t="str">
            <v>Peak Analysis of Multipule Spectra of the Same Sample</v>
          </cell>
        </row>
        <row r="9">
          <cell r="C9">
            <v>130.906768</v>
          </cell>
          <cell r="F9">
            <v>519.32619999999997</v>
          </cell>
          <cell r="G9">
            <v>0.96499000000000001</v>
          </cell>
          <cell r="K9">
            <v>127.53333000000001</v>
          </cell>
          <cell r="N9">
            <v>519.24</v>
          </cell>
          <cell r="O9">
            <v>0.96414999999999984</v>
          </cell>
        </row>
        <row r="10">
          <cell r="C10">
            <v>3.3480626631486397</v>
          </cell>
          <cell r="F10">
            <v>0.47282153081261213</v>
          </cell>
          <cell r="G10">
            <v>2.0925462957841544E-3</v>
          </cell>
          <cell r="K10">
            <v>0</v>
          </cell>
          <cell r="N10">
            <v>0</v>
          </cell>
          <cell r="O10">
            <v>1.2412670766236366E-16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workbookViewId="0">
      <selection activeCell="C11" sqref="C11"/>
    </sheetView>
  </sheetViews>
  <sheetFormatPr defaultRowHeight="14.4" x14ac:dyDescent="0.3"/>
  <sheetData>
    <row r="1" spans="1:11" x14ac:dyDescent="0.3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s="2" customFormat="1" x14ac:dyDescent="0.3">
      <c r="A2" s="2" t="s">
        <v>0</v>
      </c>
      <c r="B2" s="2" t="s">
        <v>49</v>
      </c>
      <c r="C2" s="2" t="s">
        <v>48</v>
      </c>
      <c r="D2" s="2" t="s">
        <v>47</v>
      </c>
      <c r="E2" s="2" t="s">
        <v>46</v>
      </c>
      <c r="F2" s="2" t="s">
        <v>45</v>
      </c>
      <c r="G2" s="2" t="s">
        <v>50</v>
      </c>
      <c r="H2" s="2" t="s">
        <v>43</v>
      </c>
      <c r="I2" s="2" t="s">
        <v>40</v>
      </c>
      <c r="J2" s="2" t="s">
        <v>39</v>
      </c>
      <c r="K2" s="2" t="s">
        <v>38</v>
      </c>
    </row>
    <row r="3" spans="1:11" x14ac:dyDescent="0.3">
      <c r="A3">
        <v>0.3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3">
      <c r="A4">
        <v>0.34889999999999999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3">
      <c r="A5">
        <v>0.40570000000000001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3">
      <c r="A6">
        <v>0.4718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3">
      <c r="A7">
        <v>0.54869999999999997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3">
      <c r="A8">
        <v>0.6381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3">
      <c r="A9">
        <v>0.74199999999999999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3">
      <c r="A10">
        <v>0.8629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3">
      <c r="A11">
        <v>1.0029999999999999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3">
      <c r="A12">
        <v>1.167</v>
      </c>
      <c r="B12">
        <v>0</v>
      </c>
      <c r="C12">
        <v>0</v>
      </c>
      <c r="D12">
        <v>0</v>
      </c>
      <c r="E12">
        <v>0</v>
      </c>
      <c r="F12">
        <v>0.3911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3">
      <c r="A13">
        <v>1.357</v>
      </c>
      <c r="B13">
        <v>0</v>
      </c>
      <c r="C13">
        <v>0</v>
      </c>
      <c r="D13">
        <v>0</v>
      </c>
      <c r="E13">
        <v>0</v>
      </c>
      <c r="F13">
        <v>1.169</v>
      </c>
      <c r="G13">
        <v>0</v>
      </c>
      <c r="H13">
        <v>0</v>
      </c>
      <c r="I13">
        <v>0</v>
      </c>
      <c r="J13">
        <v>0</v>
      </c>
      <c r="K13">
        <v>0.5665</v>
      </c>
    </row>
    <row r="14" spans="1:11" x14ac:dyDescent="0.3">
      <c r="A14">
        <v>1.5780000000000001</v>
      </c>
      <c r="B14">
        <v>0</v>
      </c>
      <c r="C14">
        <v>0</v>
      </c>
      <c r="D14">
        <v>0</v>
      </c>
      <c r="E14">
        <v>0</v>
      </c>
      <c r="F14">
        <v>1.9119999999999999</v>
      </c>
      <c r="G14">
        <v>0</v>
      </c>
      <c r="H14">
        <v>0</v>
      </c>
      <c r="I14">
        <v>0</v>
      </c>
      <c r="J14">
        <v>0</v>
      </c>
      <c r="K14">
        <v>1.772</v>
      </c>
    </row>
    <row r="15" spans="1:11" x14ac:dyDescent="0.3">
      <c r="A15">
        <v>1.835</v>
      </c>
      <c r="B15">
        <v>0</v>
      </c>
      <c r="C15">
        <v>0</v>
      </c>
      <c r="D15">
        <v>0</v>
      </c>
      <c r="E15">
        <v>0</v>
      </c>
      <c r="F15">
        <v>2.1619999999999999</v>
      </c>
      <c r="G15">
        <v>0</v>
      </c>
      <c r="H15">
        <v>0</v>
      </c>
      <c r="I15">
        <v>0</v>
      </c>
      <c r="J15">
        <v>0</v>
      </c>
      <c r="K15">
        <v>2.52</v>
      </c>
    </row>
    <row r="16" spans="1:11" x14ac:dyDescent="0.3">
      <c r="A16">
        <v>2.1339999999999999</v>
      </c>
      <c r="B16">
        <v>0</v>
      </c>
      <c r="C16">
        <v>0</v>
      </c>
      <c r="D16">
        <v>0</v>
      </c>
      <c r="E16">
        <v>0.48920000000000002</v>
      </c>
      <c r="F16">
        <v>1.744</v>
      </c>
      <c r="G16">
        <v>0</v>
      </c>
      <c r="H16">
        <v>0</v>
      </c>
      <c r="I16">
        <v>0</v>
      </c>
      <c r="J16">
        <v>0</v>
      </c>
      <c r="K16">
        <v>2.1240000000000001</v>
      </c>
    </row>
    <row r="17" spans="1:11" x14ac:dyDescent="0.3">
      <c r="A17">
        <v>2.4820000000000002</v>
      </c>
      <c r="B17">
        <v>0</v>
      </c>
      <c r="C17">
        <v>0</v>
      </c>
      <c r="D17">
        <v>0</v>
      </c>
      <c r="E17">
        <v>1.7450000000000001</v>
      </c>
      <c r="F17">
        <v>0.90510000000000002</v>
      </c>
      <c r="G17">
        <v>0</v>
      </c>
      <c r="H17">
        <v>0</v>
      </c>
      <c r="I17">
        <v>0</v>
      </c>
      <c r="J17">
        <v>1.835</v>
      </c>
      <c r="K17">
        <v>0.93079999999999996</v>
      </c>
    </row>
    <row r="18" spans="1:11" x14ac:dyDescent="0.3">
      <c r="A18">
        <v>2.8860000000000001</v>
      </c>
      <c r="B18">
        <v>0</v>
      </c>
      <c r="C18">
        <v>0</v>
      </c>
      <c r="D18">
        <v>0</v>
      </c>
      <c r="E18">
        <v>3.258</v>
      </c>
      <c r="F18">
        <v>0.18390000000000001</v>
      </c>
      <c r="G18">
        <v>0</v>
      </c>
      <c r="H18">
        <v>0</v>
      </c>
      <c r="I18">
        <v>0</v>
      </c>
      <c r="J18">
        <v>4.351</v>
      </c>
      <c r="K18">
        <v>0</v>
      </c>
    </row>
    <row r="19" spans="1:11" x14ac:dyDescent="0.3">
      <c r="A19">
        <v>3.3570000000000002</v>
      </c>
      <c r="B19">
        <v>0</v>
      </c>
      <c r="C19">
        <v>0</v>
      </c>
      <c r="D19">
        <v>0</v>
      </c>
      <c r="E19">
        <v>4.258</v>
      </c>
      <c r="F19">
        <v>0</v>
      </c>
      <c r="G19">
        <v>0</v>
      </c>
      <c r="H19">
        <v>0</v>
      </c>
      <c r="I19">
        <v>0</v>
      </c>
      <c r="J19">
        <v>5.4130000000000003</v>
      </c>
      <c r="K19">
        <v>0</v>
      </c>
    </row>
    <row r="20" spans="1:11" x14ac:dyDescent="0.3">
      <c r="A20">
        <v>3.903</v>
      </c>
      <c r="B20">
        <v>0</v>
      </c>
      <c r="C20">
        <v>0</v>
      </c>
      <c r="D20">
        <v>0</v>
      </c>
      <c r="E20">
        <v>4.2110000000000003</v>
      </c>
      <c r="F20">
        <v>0</v>
      </c>
      <c r="G20">
        <v>0</v>
      </c>
      <c r="H20">
        <v>0</v>
      </c>
      <c r="I20">
        <v>0.22289999999999999</v>
      </c>
      <c r="J20">
        <v>4.29</v>
      </c>
      <c r="K20">
        <v>0</v>
      </c>
    </row>
    <row r="21" spans="1:11" x14ac:dyDescent="0.3">
      <c r="A21">
        <v>4.5389999999999997</v>
      </c>
      <c r="B21">
        <v>0</v>
      </c>
      <c r="C21">
        <v>0</v>
      </c>
      <c r="D21">
        <v>1.448</v>
      </c>
      <c r="E21">
        <v>3.129</v>
      </c>
      <c r="F21">
        <v>0</v>
      </c>
      <c r="G21">
        <v>0</v>
      </c>
      <c r="H21">
        <v>0</v>
      </c>
      <c r="I21">
        <v>1.4750000000000001</v>
      </c>
      <c r="J21">
        <v>1.972</v>
      </c>
      <c r="K21">
        <v>0</v>
      </c>
    </row>
    <row r="22" spans="1:11" x14ac:dyDescent="0.3">
      <c r="A22">
        <v>5.2789999999999999</v>
      </c>
      <c r="B22">
        <v>0</v>
      </c>
      <c r="C22">
        <v>0</v>
      </c>
      <c r="D22">
        <v>3.4780000000000002</v>
      </c>
      <c r="E22">
        <v>1.577</v>
      </c>
      <c r="F22">
        <v>0</v>
      </c>
      <c r="G22">
        <v>0</v>
      </c>
      <c r="H22">
        <v>0</v>
      </c>
      <c r="I22">
        <v>3.181</v>
      </c>
      <c r="J22">
        <v>0.21099999999999999</v>
      </c>
      <c r="K22">
        <v>0</v>
      </c>
    </row>
    <row r="23" spans="1:11" x14ac:dyDescent="0.3">
      <c r="A23">
        <v>6.1390000000000002</v>
      </c>
      <c r="B23">
        <v>0</v>
      </c>
      <c r="C23">
        <v>0.43530000000000002</v>
      </c>
      <c r="D23">
        <v>4.7610000000000001</v>
      </c>
      <c r="E23">
        <v>0.36549999999999999</v>
      </c>
      <c r="F23">
        <v>0</v>
      </c>
      <c r="G23">
        <v>0</v>
      </c>
      <c r="H23">
        <v>0</v>
      </c>
      <c r="I23">
        <v>4.4429999999999996</v>
      </c>
      <c r="J23">
        <v>0</v>
      </c>
      <c r="K23">
        <v>0</v>
      </c>
    </row>
    <row r="24" spans="1:11" x14ac:dyDescent="0.3">
      <c r="A24">
        <v>7.1390000000000002</v>
      </c>
      <c r="B24">
        <v>5.267E-3</v>
      </c>
      <c r="C24">
        <v>1.61</v>
      </c>
      <c r="D24">
        <v>4.6379999999999999</v>
      </c>
      <c r="E24">
        <v>0</v>
      </c>
      <c r="F24">
        <v>0</v>
      </c>
      <c r="G24">
        <v>0</v>
      </c>
      <c r="H24">
        <v>0</v>
      </c>
      <c r="I24">
        <v>4.67</v>
      </c>
      <c r="J24">
        <v>0</v>
      </c>
      <c r="K24">
        <v>0</v>
      </c>
    </row>
    <row r="25" spans="1:11" x14ac:dyDescent="0.3">
      <c r="A25">
        <v>8.3019999999999996</v>
      </c>
      <c r="B25">
        <v>1.581</v>
      </c>
      <c r="C25">
        <v>3.0379999999999998</v>
      </c>
      <c r="D25">
        <v>3.3340000000000001</v>
      </c>
      <c r="E25">
        <v>0</v>
      </c>
      <c r="F25">
        <v>0</v>
      </c>
      <c r="G25">
        <v>0</v>
      </c>
      <c r="H25">
        <v>0</v>
      </c>
      <c r="I25">
        <v>3.823</v>
      </c>
      <c r="J25">
        <v>0</v>
      </c>
      <c r="K25">
        <v>0</v>
      </c>
    </row>
    <row r="26" spans="1:11" x14ac:dyDescent="0.3">
      <c r="A26">
        <v>9.6549999999999994</v>
      </c>
      <c r="B26">
        <v>3.726</v>
      </c>
      <c r="C26">
        <v>4.0789999999999997</v>
      </c>
      <c r="D26">
        <v>1.641</v>
      </c>
      <c r="E26">
        <v>0</v>
      </c>
      <c r="F26">
        <v>0</v>
      </c>
      <c r="G26">
        <v>0</v>
      </c>
      <c r="H26">
        <v>0</v>
      </c>
      <c r="I26">
        <v>2.35</v>
      </c>
      <c r="J26">
        <v>0</v>
      </c>
      <c r="K26">
        <v>0</v>
      </c>
    </row>
    <row r="27" spans="1:11" x14ac:dyDescent="0.3">
      <c r="A27">
        <v>11.23</v>
      </c>
      <c r="B27">
        <v>5.1689999999999996</v>
      </c>
      <c r="C27">
        <v>4.3220000000000001</v>
      </c>
      <c r="D27">
        <v>0.40110000000000001</v>
      </c>
      <c r="E27">
        <v>0</v>
      </c>
      <c r="F27">
        <v>0</v>
      </c>
      <c r="G27">
        <v>0</v>
      </c>
      <c r="H27">
        <v>0.56030000000000002</v>
      </c>
      <c r="I27">
        <v>0.92479999999999996</v>
      </c>
      <c r="J27">
        <v>0</v>
      </c>
      <c r="K27">
        <v>0</v>
      </c>
    </row>
    <row r="28" spans="1:11" x14ac:dyDescent="0.3">
      <c r="A28">
        <v>13.06</v>
      </c>
      <c r="B28">
        <v>5.2779999999999996</v>
      </c>
      <c r="C28">
        <v>3.7189999999999999</v>
      </c>
      <c r="D28">
        <v>0</v>
      </c>
      <c r="E28">
        <v>0</v>
      </c>
      <c r="F28">
        <v>0</v>
      </c>
      <c r="G28">
        <v>6.3119999999999996E-2</v>
      </c>
      <c r="H28">
        <v>10.85</v>
      </c>
      <c r="I28">
        <v>0.1066</v>
      </c>
      <c r="J28">
        <v>0</v>
      </c>
      <c r="K28">
        <v>0</v>
      </c>
    </row>
    <row r="29" spans="1:11" x14ac:dyDescent="0.3">
      <c r="A29">
        <v>15.18</v>
      </c>
      <c r="B29">
        <v>4.1740000000000004</v>
      </c>
      <c r="C29">
        <v>2.5539999999999998</v>
      </c>
      <c r="D29">
        <v>0</v>
      </c>
      <c r="E29">
        <v>0</v>
      </c>
      <c r="F29">
        <v>0.3679</v>
      </c>
      <c r="G29">
        <v>5.94</v>
      </c>
      <c r="H29">
        <v>23.28</v>
      </c>
      <c r="I29">
        <v>0</v>
      </c>
      <c r="J29">
        <v>0</v>
      </c>
      <c r="K29">
        <v>0.49569999999999997</v>
      </c>
    </row>
    <row r="30" spans="1:11" x14ac:dyDescent="0.3">
      <c r="A30">
        <v>17.66</v>
      </c>
      <c r="B30">
        <v>2.4660000000000002</v>
      </c>
      <c r="C30">
        <v>1.3009999999999999</v>
      </c>
      <c r="D30">
        <v>0</v>
      </c>
      <c r="E30">
        <v>0</v>
      </c>
      <c r="F30">
        <v>2.4249999999999998</v>
      </c>
      <c r="G30">
        <v>15.02</v>
      </c>
      <c r="H30">
        <v>28.53</v>
      </c>
      <c r="I30">
        <v>0</v>
      </c>
      <c r="J30">
        <v>0</v>
      </c>
      <c r="K30">
        <v>3.0790000000000002</v>
      </c>
    </row>
    <row r="31" spans="1:11" x14ac:dyDescent="0.3">
      <c r="A31">
        <v>20.53</v>
      </c>
      <c r="B31">
        <v>0.88900000000000001</v>
      </c>
      <c r="C31">
        <v>0.45689999999999997</v>
      </c>
      <c r="D31">
        <v>3.6920000000000001E-2</v>
      </c>
      <c r="E31">
        <v>1.016</v>
      </c>
      <c r="F31">
        <v>5.9880000000000004</v>
      </c>
      <c r="G31">
        <v>22.19</v>
      </c>
      <c r="H31">
        <v>23.26</v>
      </c>
      <c r="I31">
        <v>0</v>
      </c>
      <c r="J31">
        <v>1.141</v>
      </c>
      <c r="K31">
        <v>7.3239999999999998</v>
      </c>
    </row>
    <row r="32" spans="1:11" x14ac:dyDescent="0.3">
      <c r="A32">
        <v>23.88</v>
      </c>
      <c r="B32">
        <v>0</v>
      </c>
      <c r="C32">
        <v>0.38679999999999998</v>
      </c>
      <c r="D32">
        <v>0.95099999999999996</v>
      </c>
      <c r="E32">
        <v>3.4239999999999999</v>
      </c>
      <c r="F32">
        <v>10.07</v>
      </c>
      <c r="G32">
        <v>23.73</v>
      </c>
      <c r="H32">
        <v>11.61</v>
      </c>
      <c r="I32">
        <v>0.5897</v>
      </c>
      <c r="J32">
        <v>3.8159999999999998</v>
      </c>
      <c r="K32">
        <v>11.86</v>
      </c>
    </row>
    <row r="33" spans="1:11" x14ac:dyDescent="0.3">
      <c r="A33">
        <v>27.77</v>
      </c>
      <c r="B33">
        <v>0</v>
      </c>
      <c r="C33">
        <v>1.2390000000000001</v>
      </c>
      <c r="D33">
        <v>2.8719999999999999</v>
      </c>
      <c r="E33">
        <v>6.7229999999999999</v>
      </c>
      <c r="F33">
        <v>13.49</v>
      </c>
      <c r="G33">
        <v>19.04</v>
      </c>
      <c r="H33">
        <v>1.92</v>
      </c>
      <c r="I33">
        <v>2.1819999999999999</v>
      </c>
      <c r="J33">
        <v>7.3869999999999996</v>
      </c>
      <c r="K33">
        <v>15.21</v>
      </c>
    </row>
    <row r="34" spans="1:11" x14ac:dyDescent="0.3">
      <c r="A34">
        <v>32.299999999999997</v>
      </c>
      <c r="B34">
        <v>0.90180000000000005</v>
      </c>
      <c r="C34">
        <v>2.9180000000000001</v>
      </c>
      <c r="D34">
        <v>5.46</v>
      </c>
      <c r="E34">
        <v>10.02</v>
      </c>
      <c r="F34">
        <v>15.27</v>
      </c>
      <c r="G34">
        <v>10.76</v>
      </c>
      <c r="H34">
        <v>0</v>
      </c>
      <c r="I34">
        <v>4.6180000000000003</v>
      </c>
      <c r="J34">
        <v>10.81</v>
      </c>
      <c r="K34">
        <v>16.350000000000001</v>
      </c>
    </row>
    <row r="35" spans="1:11" x14ac:dyDescent="0.3">
      <c r="A35">
        <v>37.56</v>
      </c>
      <c r="B35">
        <v>2.645</v>
      </c>
      <c r="C35">
        <v>5.1239999999999997</v>
      </c>
      <c r="D35">
        <v>8.1449999999999996</v>
      </c>
      <c r="E35">
        <v>12.41</v>
      </c>
      <c r="F35">
        <v>14.95</v>
      </c>
      <c r="G35">
        <v>3.2650000000000001</v>
      </c>
      <c r="H35">
        <v>0</v>
      </c>
      <c r="I35">
        <v>7.3860000000000001</v>
      </c>
      <c r="J35">
        <v>13.11</v>
      </c>
      <c r="K35">
        <v>14.98</v>
      </c>
    </row>
    <row r="36" spans="1:11" x14ac:dyDescent="0.3">
      <c r="A36">
        <v>43.68</v>
      </c>
      <c r="B36">
        <v>4.9080000000000004</v>
      </c>
      <c r="C36">
        <v>7.4279999999999999</v>
      </c>
      <c r="D36">
        <v>10.33</v>
      </c>
      <c r="E36">
        <v>13.27</v>
      </c>
      <c r="F36">
        <v>12.65</v>
      </c>
      <c r="G36">
        <v>0</v>
      </c>
      <c r="H36">
        <v>0</v>
      </c>
      <c r="I36">
        <v>9.85</v>
      </c>
      <c r="J36">
        <v>13.66</v>
      </c>
      <c r="K36">
        <v>11.59</v>
      </c>
    </row>
    <row r="37" spans="1:11" x14ac:dyDescent="0.3">
      <c r="A37">
        <v>50.79</v>
      </c>
      <c r="B37">
        <v>7.2359999999999998</v>
      </c>
      <c r="C37">
        <v>9.375</v>
      </c>
      <c r="D37">
        <v>11.55</v>
      </c>
      <c r="E37">
        <v>12.39</v>
      </c>
      <c r="F37">
        <v>9.0350000000000001</v>
      </c>
      <c r="G37">
        <v>0</v>
      </c>
      <c r="H37">
        <v>0</v>
      </c>
      <c r="I37">
        <v>11.44</v>
      </c>
      <c r="J37">
        <v>12.37</v>
      </c>
      <c r="K37">
        <v>7.2290000000000001</v>
      </c>
    </row>
    <row r="38" spans="1:11" x14ac:dyDescent="0.3">
      <c r="A38">
        <v>59.07</v>
      </c>
      <c r="B38">
        <v>9.1690000000000005</v>
      </c>
      <c r="C38">
        <v>10.58</v>
      </c>
      <c r="D38">
        <v>11.57</v>
      </c>
      <c r="E38">
        <v>10.039999999999999</v>
      </c>
      <c r="F38">
        <v>5.1100000000000003</v>
      </c>
      <c r="G38">
        <v>0</v>
      </c>
      <c r="H38">
        <v>0</v>
      </c>
      <c r="I38">
        <v>11.8</v>
      </c>
      <c r="J38">
        <v>9.6229999999999993</v>
      </c>
      <c r="K38">
        <v>3.24</v>
      </c>
    </row>
    <row r="39" spans="1:11" x14ac:dyDescent="0.3">
      <c r="A39">
        <v>68.69</v>
      </c>
      <c r="B39">
        <v>10.34</v>
      </c>
      <c r="C39">
        <v>10.81</v>
      </c>
      <c r="D39">
        <v>10.4</v>
      </c>
      <c r="E39">
        <v>6.84</v>
      </c>
      <c r="F39">
        <v>1.9330000000000001</v>
      </c>
      <c r="G39">
        <v>0</v>
      </c>
      <c r="H39">
        <v>0</v>
      </c>
      <c r="I39">
        <v>10.84</v>
      </c>
      <c r="J39">
        <v>6.1920000000000002</v>
      </c>
      <c r="K39">
        <v>0.72330000000000005</v>
      </c>
    </row>
    <row r="40" spans="1:11" x14ac:dyDescent="0.3">
      <c r="A40">
        <v>79.88</v>
      </c>
      <c r="B40">
        <v>10.56</v>
      </c>
      <c r="C40">
        <v>10.01</v>
      </c>
      <c r="D40">
        <v>8.3149999999999995</v>
      </c>
      <c r="E40">
        <v>3.621</v>
      </c>
      <c r="F40">
        <v>0.23580000000000001</v>
      </c>
      <c r="G40">
        <v>0</v>
      </c>
      <c r="H40">
        <v>0</v>
      </c>
      <c r="I40">
        <v>8.8089999999999993</v>
      </c>
      <c r="J40">
        <v>2.9980000000000002</v>
      </c>
      <c r="K40">
        <v>0</v>
      </c>
    </row>
    <row r="41" spans="1:11" x14ac:dyDescent="0.3">
      <c r="A41">
        <v>92.89</v>
      </c>
      <c r="B41">
        <v>9.7919999999999998</v>
      </c>
      <c r="C41">
        <v>8.3390000000000004</v>
      </c>
      <c r="D41">
        <v>5.766</v>
      </c>
      <c r="E41">
        <v>1.1879999999999999</v>
      </c>
      <c r="F41">
        <v>0</v>
      </c>
      <c r="G41">
        <v>0</v>
      </c>
      <c r="H41">
        <v>0</v>
      </c>
      <c r="I41">
        <v>6.1580000000000004</v>
      </c>
      <c r="J41">
        <v>0.82799999999999996</v>
      </c>
      <c r="K41">
        <v>0</v>
      </c>
    </row>
    <row r="42" spans="1:11" x14ac:dyDescent="0.3">
      <c r="A42">
        <v>108</v>
      </c>
      <c r="B42">
        <v>8.2200000000000006</v>
      </c>
      <c r="C42">
        <v>6.1289999999999996</v>
      </c>
      <c r="D42">
        <v>3.282</v>
      </c>
      <c r="E42">
        <v>2.8740000000000002E-2</v>
      </c>
      <c r="F42">
        <v>0</v>
      </c>
      <c r="G42">
        <v>0</v>
      </c>
      <c r="H42">
        <v>0</v>
      </c>
      <c r="I42">
        <v>3.492</v>
      </c>
      <c r="J42">
        <v>0</v>
      </c>
      <c r="K42">
        <v>0</v>
      </c>
    </row>
    <row r="43" spans="1:11" x14ac:dyDescent="0.3">
      <c r="A43">
        <v>125.6</v>
      </c>
      <c r="B43">
        <v>6.1470000000000002</v>
      </c>
      <c r="C43">
        <v>3.8079999999999998</v>
      </c>
      <c r="D43">
        <v>1.351</v>
      </c>
      <c r="E43">
        <v>0</v>
      </c>
      <c r="F43">
        <v>0</v>
      </c>
      <c r="G43">
        <v>0</v>
      </c>
      <c r="H43">
        <v>0</v>
      </c>
      <c r="I43">
        <v>1.395</v>
      </c>
      <c r="J43">
        <v>0</v>
      </c>
      <c r="K43">
        <v>0</v>
      </c>
    </row>
    <row r="44" spans="1:11" x14ac:dyDescent="0.3">
      <c r="A44">
        <v>146.1</v>
      </c>
      <c r="B44">
        <v>3.96</v>
      </c>
      <c r="C44">
        <v>1.8240000000000001</v>
      </c>
      <c r="D44">
        <v>0.27060000000000001</v>
      </c>
      <c r="E44">
        <v>0</v>
      </c>
      <c r="F44">
        <v>0</v>
      </c>
      <c r="G44">
        <v>0</v>
      </c>
      <c r="H44">
        <v>0</v>
      </c>
      <c r="I44">
        <v>0.2424</v>
      </c>
      <c r="J44">
        <v>0</v>
      </c>
      <c r="K44">
        <v>0</v>
      </c>
    </row>
    <row r="45" spans="1:11" x14ac:dyDescent="0.3">
      <c r="A45">
        <v>169.9</v>
      </c>
      <c r="B45">
        <v>2.048</v>
      </c>
      <c r="C45">
        <v>0.51900000000000002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x14ac:dyDescent="0.3">
      <c r="A46">
        <v>197.6</v>
      </c>
      <c r="B46">
        <v>0.71140000000000003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x14ac:dyDescent="0.3">
      <c r="A47">
        <v>229.8</v>
      </c>
      <c r="B47">
        <v>7.5190000000000007E-2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x14ac:dyDescent="0.3">
      <c r="A48">
        <v>267.2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x14ac:dyDescent="0.3">
      <c r="A49">
        <v>310.7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x14ac:dyDescent="0.3">
      <c r="A50">
        <v>361.3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3">
      <c r="A51">
        <v>420.2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3">
      <c r="A52">
        <v>488.7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x14ac:dyDescent="0.3">
      <c r="A53">
        <v>568.29999999999995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3">
      <c r="A54">
        <v>660.9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3">
      <c r="A55">
        <v>768.5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3">
      <c r="A56">
        <v>893.8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3">
      <c r="A57">
        <v>1039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x14ac:dyDescent="0.3">
      <c r="A58">
        <v>1209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x14ac:dyDescent="0.3">
      <c r="A59">
        <v>1406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x14ac:dyDescent="0.3">
      <c r="A60">
        <v>1635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x14ac:dyDescent="0.3">
      <c r="A61">
        <v>1901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x14ac:dyDescent="0.3">
      <c r="A62">
        <v>2211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3">
      <c r="A63">
        <v>2571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x14ac:dyDescent="0.3">
      <c r="A64">
        <v>2990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x14ac:dyDescent="0.3">
      <c r="A65">
        <v>3477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x14ac:dyDescent="0.3">
      <c r="A66">
        <v>4043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x14ac:dyDescent="0.3">
      <c r="A67">
        <v>4702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3">
      <c r="A68">
        <v>5468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x14ac:dyDescent="0.3">
      <c r="A69">
        <v>6358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3">
      <c r="A70">
        <v>7394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x14ac:dyDescent="0.3">
      <c r="A71">
        <v>8599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x14ac:dyDescent="0.3">
      <c r="A72">
        <v>10000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4" spans="1:11" x14ac:dyDescent="0.3">
      <c r="A74" t="s">
        <v>41</v>
      </c>
      <c r="B74">
        <f>SUMPRODUCT($A$34:$A$72,B34:B72)/SUM(B34:B72)</f>
        <v>84.20351430174054</v>
      </c>
      <c r="C74">
        <f>SUMPRODUCT($A$32:$A$72,C32:C72)/SUM(C32:C72)</f>
        <v>70.933462105904198</v>
      </c>
      <c r="D74">
        <f>SUMPRODUCT($A$28:$A$72,D28:D72)/SUM(D28:D72)</f>
        <v>59.5849699674419</v>
      </c>
      <c r="E74">
        <f>SUMPRODUCT($A$24:$A$72,E24:E72)/SUM(E24:E72)</f>
        <v>46.357656234832476</v>
      </c>
      <c r="F74">
        <f>SUMPRODUCT($A$19:$A$72,F19:F72)/SUM(F19:F72)</f>
        <v>36.122233517290965</v>
      </c>
      <c r="G74">
        <f t="shared" ref="G74" si="0">SUMPRODUCT($A$3:$A$72,G3:G72)/SUM(G3:G72)</f>
        <v>23.772090178277523</v>
      </c>
      <c r="H74">
        <f>SUMPRODUCT($A$3:$A$72,H3:H72)/SUM(H3:H72)</f>
        <v>18.131296166494852</v>
      </c>
      <c r="I74">
        <f>SUMPRODUCT($A$32:$A$72,I32:I72)/SUM(I32:I72)</f>
        <v>61.135542276157615</v>
      </c>
      <c r="J74">
        <f>SUMPRODUCT($A$31:$A$72,J31:J72)/SUM(J31:J72)</f>
        <v>45.113269664978347</v>
      </c>
      <c r="K74">
        <f>SUMPRODUCT($A$29:$A$72,K29:K72)/SUM(K29:K72)</f>
        <v>33.916837056504612</v>
      </c>
    </row>
    <row r="75" spans="1:11" x14ac:dyDescent="0.3">
      <c r="A75" t="s">
        <v>42</v>
      </c>
      <c r="B75">
        <f>SQRT(SUMPRODUCT(($A$34:$A$72-B74)^2,B34:B72/SUM(B34:B72)))</f>
        <v>34.191255908668502</v>
      </c>
      <c r="C75">
        <f>SQRT(SUMPRODUCT(($A$32:$A$72-C74)^2,C32:C72/SUM(C32:C72)))</f>
        <v>28.577968185949768</v>
      </c>
      <c r="D75">
        <f>SQRT(SUMPRODUCT(($A$28:$A$72-D74)^2,D28:D72/SUM(D28:D72)))</f>
        <v>22.867436473146689</v>
      </c>
      <c r="E75">
        <f>SQRT(SUMPRODUCT(($A$24:$A$72-E74)^2,E24:E72/SUM(E24:E72)))</f>
        <v>15.63524002989846</v>
      </c>
      <c r="F75">
        <f>SQRT(SUMPRODUCT(($A$19:$A$72-F74)^2,F19:F72/SUM(F19:F72)))</f>
        <v>11.921203032509128</v>
      </c>
      <c r="G75">
        <f t="shared" ref="G75:H75" si="1">SQRT(SUMPRODUCT(($A$3:$A$72-G74)^2,G3:G72/SUM(G3:G72)))</f>
        <v>5.4292649012577865</v>
      </c>
      <c r="H75">
        <f t="shared" si="1"/>
        <v>3.4793731070332083</v>
      </c>
      <c r="I75">
        <f>SQRT(SUMPRODUCT(($A$32:$A$72-I74)^2,I32:I72/SUM(I32:I72)))</f>
        <v>22.700630126147267</v>
      </c>
      <c r="J75">
        <f t="shared" ref="J75:K75" si="2">SQRT(SUMPRODUCT(($A$32:$A$72-J74)^2,J32:J72/SUM(J32:J72)))</f>
        <v>14.810372506969545</v>
      </c>
      <c r="K75">
        <f t="shared" si="2"/>
        <v>9.9877577342550126</v>
      </c>
    </row>
    <row r="76" spans="1:11" s="3" customFormat="1" x14ac:dyDescent="0.3">
      <c r="A76" s="3" t="s">
        <v>44</v>
      </c>
      <c r="B76" s="3">
        <f t="shared" ref="B76:J76" si="3">B75/B74</f>
        <v>0.40605497516582567</v>
      </c>
      <c r="C76" s="3">
        <f t="shared" si="3"/>
        <v>0.40288415844249426</v>
      </c>
      <c r="D76" s="3">
        <f t="shared" si="3"/>
        <v>0.38377860198036168</v>
      </c>
      <c r="E76" s="3">
        <f t="shared" si="3"/>
        <v>0.33727417000323595</v>
      </c>
      <c r="F76" s="3">
        <f t="shared" si="3"/>
        <v>0.33002397337370337</v>
      </c>
      <c r="G76" s="3">
        <f t="shared" si="3"/>
        <v>0.22838820063954426</v>
      </c>
      <c r="H76" s="3">
        <f t="shared" si="3"/>
        <v>0.19189875202980824</v>
      </c>
      <c r="I76" s="3">
        <f t="shared" si="3"/>
        <v>0.3713164107321632</v>
      </c>
      <c r="J76" s="3">
        <f t="shared" si="3"/>
        <v>0.32829304142561205</v>
      </c>
      <c r="K76" s="3">
        <f>K75/K74</f>
        <v>0.29447786412440685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5"/>
  <sheetViews>
    <sheetView workbookViewId="0">
      <selection activeCell="G75" sqref="G75"/>
    </sheetView>
  </sheetViews>
  <sheetFormatPr defaultRowHeight="14.4" x14ac:dyDescent="0.3"/>
  <sheetData>
    <row r="1" spans="1:11" x14ac:dyDescent="0.3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</row>
    <row r="2" spans="1:11" x14ac:dyDescent="0.3">
      <c r="A2" t="s">
        <v>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40</v>
      </c>
      <c r="J2" t="s">
        <v>39</v>
      </c>
      <c r="K2" t="s">
        <v>38</v>
      </c>
    </row>
    <row r="3" spans="1:11" x14ac:dyDescent="0.3">
      <c r="A3">
        <v>0.3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3">
      <c r="A4">
        <v>0.34889999999999999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3">
      <c r="A5">
        <v>0.40570000000000001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3">
      <c r="A6">
        <v>0.4718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3">
      <c r="A7">
        <v>0.54869999999999997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3">
      <c r="A8">
        <v>0.6381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3">
      <c r="A9">
        <v>0.74199999999999999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3">
      <c r="A10">
        <v>0.8629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3">
      <c r="A11">
        <v>1.0029999999999999</v>
      </c>
      <c r="B11">
        <v>0</v>
      </c>
      <c r="C11">
        <v>0</v>
      </c>
      <c r="D11">
        <v>0</v>
      </c>
      <c r="E11">
        <v>0</v>
      </c>
      <c r="F11">
        <v>3.42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3">
      <c r="A12">
        <v>1.167</v>
      </c>
      <c r="B12">
        <v>0</v>
      </c>
      <c r="C12">
        <v>0</v>
      </c>
      <c r="D12">
        <v>0</v>
      </c>
      <c r="E12">
        <v>0</v>
      </c>
      <c r="F12">
        <v>13.34</v>
      </c>
      <c r="G12">
        <v>0</v>
      </c>
      <c r="H12">
        <v>0</v>
      </c>
      <c r="I12">
        <v>0</v>
      </c>
      <c r="J12">
        <v>0</v>
      </c>
      <c r="K12">
        <v>4.1399999999999997</v>
      </c>
    </row>
    <row r="13" spans="1:11" x14ac:dyDescent="0.3">
      <c r="A13">
        <v>1.357</v>
      </c>
      <c r="B13">
        <v>0</v>
      </c>
      <c r="C13">
        <v>0</v>
      </c>
      <c r="D13">
        <v>0</v>
      </c>
      <c r="E13">
        <v>0</v>
      </c>
      <c r="F13">
        <v>23.17</v>
      </c>
      <c r="G13">
        <v>0</v>
      </c>
      <c r="H13">
        <v>0</v>
      </c>
      <c r="I13">
        <v>0</v>
      </c>
      <c r="J13">
        <v>0</v>
      </c>
      <c r="K13">
        <v>16.510000000000002</v>
      </c>
    </row>
    <row r="14" spans="1:11" x14ac:dyDescent="0.3">
      <c r="A14">
        <v>1.5780000000000001</v>
      </c>
      <c r="B14">
        <v>0</v>
      </c>
      <c r="C14">
        <v>0</v>
      </c>
      <c r="D14">
        <v>0</v>
      </c>
      <c r="E14">
        <v>0</v>
      </c>
      <c r="F14">
        <v>24.87</v>
      </c>
      <c r="G14">
        <v>0</v>
      </c>
      <c r="H14">
        <v>0</v>
      </c>
      <c r="I14">
        <v>0</v>
      </c>
      <c r="J14">
        <v>0</v>
      </c>
      <c r="K14">
        <v>28.05</v>
      </c>
    </row>
    <row r="15" spans="1:11" x14ac:dyDescent="0.3">
      <c r="A15">
        <v>1.835</v>
      </c>
      <c r="B15">
        <v>0</v>
      </c>
      <c r="C15">
        <v>0</v>
      </c>
      <c r="D15">
        <v>0</v>
      </c>
      <c r="E15">
        <v>2.3730000000000002</v>
      </c>
      <c r="F15">
        <v>18.97</v>
      </c>
      <c r="G15">
        <v>0</v>
      </c>
      <c r="H15">
        <v>0</v>
      </c>
      <c r="I15">
        <v>0</v>
      </c>
      <c r="J15">
        <v>0</v>
      </c>
      <c r="K15">
        <v>27.12</v>
      </c>
    </row>
    <row r="16" spans="1:11" x14ac:dyDescent="0.3">
      <c r="A16">
        <v>2.1339999999999999</v>
      </c>
      <c r="B16">
        <v>0</v>
      </c>
      <c r="C16">
        <v>0</v>
      </c>
      <c r="D16">
        <v>0</v>
      </c>
      <c r="E16">
        <v>10.130000000000001</v>
      </c>
      <c r="F16">
        <v>10.67</v>
      </c>
      <c r="G16">
        <v>0</v>
      </c>
      <c r="H16">
        <v>0</v>
      </c>
      <c r="I16">
        <v>0</v>
      </c>
      <c r="J16">
        <v>5.5570000000000004</v>
      </c>
      <c r="K16">
        <v>16.54</v>
      </c>
    </row>
    <row r="17" spans="1:11" x14ac:dyDescent="0.3">
      <c r="A17">
        <v>2.4820000000000002</v>
      </c>
      <c r="B17">
        <v>0</v>
      </c>
      <c r="C17">
        <v>0</v>
      </c>
      <c r="D17">
        <v>0</v>
      </c>
      <c r="E17">
        <v>19.53</v>
      </c>
      <c r="F17">
        <v>4.2430000000000003</v>
      </c>
      <c r="G17">
        <v>0</v>
      </c>
      <c r="H17">
        <v>0</v>
      </c>
      <c r="I17">
        <v>0</v>
      </c>
      <c r="J17">
        <v>19.489999999999998</v>
      </c>
      <c r="K17">
        <v>6.2160000000000002</v>
      </c>
    </row>
    <row r="18" spans="1:11" x14ac:dyDescent="0.3">
      <c r="A18">
        <v>2.8860000000000001</v>
      </c>
      <c r="B18">
        <v>0</v>
      </c>
      <c r="C18">
        <v>0</v>
      </c>
      <c r="D18">
        <v>0</v>
      </c>
      <c r="E18">
        <v>23.46</v>
      </c>
      <c r="F18">
        <v>1.0349999999999999</v>
      </c>
      <c r="G18">
        <v>0</v>
      </c>
      <c r="H18">
        <v>0</v>
      </c>
      <c r="I18">
        <v>0</v>
      </c>
      <c r="J18">
        <v>28.93</v>
      </c>
      <c r="K18">
        <v>1.1120000000000001</v>
      </c>
    </row>
    <row r="19" spans="1:11" x14ac:dyDescent="0.3">
      <c r="A19">
        <v>3.3570000000000002</v>
      </c>
      <c r="B19">
        <v>0</v>
      </c>
      <c r="C19">
        <v>0</v>
      </c>
      <c r="D19">
        <v>0</v>
      </c>
      <c r="E19">
        <v>20.329999999999998</v>
      </c>
      <c r="F19">
        <v>0.1062</v>
      </c>
      <c r="G19">
        <v>0</v>
      </c>
      <c r="H19">
        <v>0</v>
      </c>
      <c r="I19">
        <v>1.1220000000000001</v>
      </c>
      <c r="J19">
        <v>24.96</v>
      </c>
      <c r="K19">
        <v>0</v>
      </c>
    </row>
    <row r="20" spans="1:11" x14ac:dyDescent="0.3">
      <c r="A20">
        <v>3.903</v>
      </c>
      <c r="B20">
        <v>0</v>
      </c>
      <c r="C20">
        <v>0</v>
      </c>
      <c r="D20">
        <v>4.7830000000000004</v>
      </c>
      <c r="E20">
        <v>13.55</v>
      </c>
      <c r="F20">
        <v>0</v>
      </c>
      <c r="G20">
        <v>0</v>
      </c>
      <c r="H20">
        <v>0</v>
      </c>
      <c r="I20">
        <v>6.9589999999999996</v>
      </c>
      <c r="J20">
        <v>14.27</v>
      </c>
      <c r="K20">
        <v>0</v>
      </c>
    </row>
    <row r="21" spans="1:11" x14ac:dyDescent="0.3">
      <c r="A21">
        <v>4.5389999999999997</v>
      </c>
      <c r="B21">
        <v>0</v>
      </c>
      <c r="C21">
        <v>0</v>
      </c>
      <c r="D21">
        <v>16.86</v>
      </c>
      <c r="E21">
        <v>6.9880000000000004</v>
      </c>
      <c r="F21">
        <v>0</v>
      </c>
      <c r="G21">
        <v>0</v>
      </c>
      <c r="H21">
        <v>0</v>
      </c>
      <c r="I21">
        <v>17.010000000000002</v>
      </c>
      <c r="J21">
        <v>5.351</v>
      </c>
      <c r="K21">
        <v>0</v>
      </c>
    </row>
    <row r="22" spans="1:11" x14ac:dyDescent="0.3">
      <c r="A22">
        <v>5.2789999999999999</v>
      </c>
      <c r="B22">
        <v>0</v>
      </c>
      <c r="C22">
        <v>2.121</v>
      </c>
      <c r="D22">
        <v>25.72</v>
      </c>
      <c r="E22">
        <v>2.657</v>
      </c>
      <c r="F22">
        <v>0</v>
      </c>
      <c r="G22">
        <v>0</v>
      </c>
      <c r="H22">
        <v>0</v>
      </c>
      <c r="I22">
        <v>23.37</v>
      </c>
      <c r="J22">
        <v>1.107</v>
      </c>
      <c r="K22">
        <v>0</v>
      </c>
    </row>
    <row r="23" spans="1:11" x14ac:dyDescent="0.3">
      <c r="A23">
        <v>6.1390000000000002</v>
      </c>
      <c r="B23">
        <v>2.4500000000000001E-2</v>
      </c>
      <c r="C23">
        <v>9.2219999999999995</v>
      </c>
      <c r="D23">
        <v>23.91</v>
      </c>
      <c r="E23">
        <v>0.65239999999999998</v>
      </c>
      <c r="F23">
        <v>0</v>
      </c>
      <c r="G23">
        <v>0</v>
      </c>
      <c r="H23">
        <v>0</v>
      </c>
      <c r="I23">
        <v>21.75</v>
      </c>
      <c r="J23">
        <v>6.6250000000000003E-2</v>
      </c>
      <c r="K23">
        <v>0</v>
      </c>
    </row>
    <row r="24" spans="1:11" x14ac:dyDescent="0.3">
      <c r="A24">
        <v>7.1390000000000002</v>
      </c>
      <c r="B24">
        <v>4.7140000000000004</v>
      </c>
      <c r="C24">
        <v>18.04</v>
      </c>
      <c r="D24">
        <v>15.98</v>
      </c>
      <c r="E24">
        <v>7.4200000000000002E-2</v>
      </c>
      <c r="F24">
        <v>0</v>
      </c>
      <c r="G24">
        <v>0</v>
      </c>
      <c r="H24">
        <v>0</v>
      </c>
      <c r="I24">
        <v>15.37</v>
      </c>
      <c r="J24">
        <v>0</v>
      </c>
      <c r="K24">
        <v>0</v>
      </c>
    </row>
    <row r="25" spans="1:11" x14ac:dyDescent="0.3">
      <c r="A25">
        <v>8.3019999999999996</v>
      </c>
      <c r="B25">
        <v>16.329999999999998</v>
      </c>
      <c r="C25">
        <v>21.98</v>
      </c>
      <c r="D25">
        <v>8.0619999999999994</v>
      </c>
      <c r="E25">
        <v>0</v>
      </c>
      <c r="F25">
        <v>0</v>
      </c>
      <c r="G25">
        <v>0</v>
      </c>
      <c r="H25">
        <v>0</v>
      </c>
      <c r="I25">
        <v>8.57</v>
      </c>
      <c r="J25">
        <v>0</v>
      </c>
      <c r="K25">
        <v>0</v>
      </c>
    </row>
    <row r="26" spans="1:11" x14ac:dyDescent="0.3">
      <c r="A26">
        <v>9.6549999999999994</v>
      </c>
      <c r="B26">
        <v>24.73</v>
      </c>
      <c r="C26">
        <v>19.510000000000002</v>
      </c>
      <c r="D26">
        <v>2.9929999999999999</v>
      </c>
      <c r="E26">
        <v>0</v>
      </c>
      <c r="F26">
        <v>0</v>
      </c>
      <c r="G26">
        <v>0</v>
      </c>
      <c r="H26">
        <v>0.4864</v>
      </c>
      <c r="I26">
        <v>3.7269999999999999</v>
      </c>
      <c r="J26">
        <v>0</v>
      </c>
      <c r="K26">
        <v>0</v>
      </c>
    </row>
    <row r="27" spans="1:11" x14ac:dyDescent="0.3">
      <c r="A27">
        <v>11.23</v>
      </c>
      <c r="B27">
        <v>23.17</v>
      </c>
      <c r="C27">
        <v>13.73</v>
      </c>
      <c r="D27">
        <v>0.73129999999999995</v>
      </c>
      <c r="E27">
        <v>0</v>
      </c>
      <c r="F27">
        <v>0</v>
      </c>
      <c r="G27">
        <v>7.3099999999999998E-2</v>
      </c>
      <c r="H27">
        <v>6.931</v>
      </c>
      <c r="I27">
        <v>1.173</v>
      </c>
      <c r="J27">
        <v>0</v>
      </c>
      <c r="K27">
        <v>0</v>
      </c>
    </row>
    <row r="28" spans="1:11" x14ac:dyDescent="0.3">
      <c r="A28">
        <v>13.06</v>
      </c>
      <c r="B28">
        <v>16</v>
      </c>
      <c r="C28">
        <v>7.91</v>
      </c>
      <c r="D28">
        <v>8.6410000000000001E-2</v>
      </c>
      <c r="E28">
        <v>0</v>
      </c>
      <c r="F28">
        <v>1.4189999999999999E-3</v>
      </c>
      <c r="G28">
        <v>4.4880000000000004</v>
      </c>
      <c r="H28">
        <v>20.47</v>
      </c>
      <c r="I28">
        <v>0.221</v>
      </c>
      <c r="J28">
        <v>0</v>
      </c>
      <c r="K28">
        <v>2.6059999999999998E-3</v>
      </c>
    </row>
    <row r="29" spans="1:11" x14ac:dyDescent="0.3">
      <c r="A29">
        <v>15.18</v>
      </c>
      <c r="B29">
        <v>8.6329999999999991</v>
      </c>
      <c r="C29">
        <v>3.714</v>
      </c>
      <c r="D29">
        <v>0</v>
      </c>
      <c r="E29">
        <v>0</v>
      </c>
      <c r="F29">
        <v>8.7259999999999994E-3</v>
      </c>
      <c r="G29">
        <v>15.66</v>
      </c>
      <c r="H29">
        <v>28.3</v>
      </c>
      <c r="I29">
        <v>1.406E-2</v>
      </c>
      <c r="J29">
        <v>0</v>
      </c>
      <c r="K29">
        <v>1.553E-2</v>
      </c>
    </row>
    <row r="30" spans="1:11" x14ac:dyDescent="0.3">
      <c r="A30">
        <v>17.66</v>
      </c>
      <c r="B30">
        <v>3.6070000000000002</v>
      </c>
      <c r="C30">
        <v>1.3740000000000001</v>
      </c>
      <c r="D30">
        <v>1.253E-3</v>
      </c>
      <c r="E30">
        <v>5.2550000000000001E-3</v>
      </c>
      <c r="F30">
        <v>2.231E-2</v>
      </c>
      <c r="G30">
        <v>24.56</v>
      </c>
      <c r="H30">
        <v>23.68</v>
      </c>
      <c r="I30">
        <v>0</v>
      </c>
      <c r="J30">
        <v>5.79E-3</v>
      </c>
      <c r="K30">
        <v>3.891E-2</v>
      </c>
    </row>
    <row r="31" spans="1:11" x14ac:dyDescent="0.3">
      <c r="A31">
        <v>20.53</v>
      </c>
      <c r="B31">
        <v>1.0660000000000001</v>
      </c>
      <c r="C31">
        <v>0.40079999999999999</v>
      </c>
      <c r="D31">
        <v>2.265E-2</v>
      </c>
      <c r="E31">
        <v>2.1559999999999999E-2</v>
      </c>
      <c r="F31">
        <v>3.3700000000000001E-2</v>
      </c>
      <c r="G31">
        <v>23.99</v>
      </c>
      <c r="H31">
        <v>13.57</v>
      </c>
      <c r="I31">
        <v>1.209E-2</v>
      </c>
      <c r="J31">
        <v>2.367E-2</v>
      </c>
      <c r="K31">
        <v>5.7869999999999998E-2</v>
      </c>
    </row>
    <row r="32" spans="1:11" x14ac:dyDescent="0.3">
      <c r="A32">
        <v>23.88</v>
      </c>
      <c r="B32">
        <v>0.16589999999999999</v>
      </c>
      <c r="C32">
        <v>0.17610000000000001</v>
      </c>
      <c r="D32">
        <v>7.9289999999999999E-2</v>
      </c>
      <c r="E32">
        <v>4.0809999999999999E-2</v>
      </c>
      <c r="F32">
        <v>3.6220000000000002E-2</v>
      </c>
      <c r="G32">
        <v>17.079999999999998</v>
      </c>
      <c r="H32">
        <v>5.2629999999999999</v>
      </c>
      <c r="I32">
        <v>5.1929999999999997E-2</v>
      </c>
      <c r="J32">
        <v>4.4490000000000002E-2</v>
      </c>
      <c r="K32">
        <v>6.1400000000000003E-2</v>
      </c>
    </row>
    <row r="33" spans="1:11" x14ac:dyDescent="0.3">
      <c r="A33">
        <v>27.77</v>
      </c>
      <c r="B33">
        <v>4.0059999999999998E-2</v>
      </c>
      <c r="C33">
        <v>0.23519999999999999</v>
      </c>
      <c r="D33">
        <v>0.13969999999999999</v>
      </c>
      <c r="E33">
        <v>5.0290000000000001E-2</v>
      </c>
      <c r="F33">
        <v>3.1019999999999999E-2</v>
      </c>
      <c r="G33">
        <v>9.2650000000000006</v>
      </c>
      <c r="H33">
        <v>1.194</v>
      </c>
      <c r="I33">
        <v>0.1037</v>
      </c>
      <c r="J33">
        <v>5.4190000000000002E-2</v>
      </c>
      <c r="K33">
        <v>5.2019999999999997E-2</v>
      </c>
    </row>
    <row r="34" spans="1:11" x14ac:dyDescent="0.3">
      <c r="A34">
        <v>32.299999999999997</v>
      </c>
      <c r="B34">
        <v>0.15160000000000001</v>
      </c>
      <c r="C34">
        <v>0.32390000000000002</v>
      </c>
      <c r="D34">
        <v>0.16600000000000001</v>
      </c>
      <c r="E34">
        <v>4.7399999999999998E-2</v>
      </c>
      <c r="F34">
        <v>2.232E-2</v>
      </c>
      <c r="G34">
        <v>3.7410000000000001</v>
      </c>
      <c r="H34">
        <v>0.1016</v>
      </c>
      <c r="I34">
        <v>0.1351</v>
      </c>
      <c r="J34">
        <v>5.0279999999999998E-2</v>
      </c>
      <c r="K34">
        <v>3.7089999999999998E-2</v>
      </c>
    </row>
    <row r="35" spans="1:11" x14ac:dyDescent="0.3">
      <c r="A35">
        <v>37.56</v>
      </c>
      <c r="B35">
        <v>0.26229999999999998</v>
      </c>
      <c r="C35">
        <v>0.35010000000000002</v>
      </c>
      <c r="D35">
        <v>0.1545</v>
      </c>
      <c r="E35">
        <v>3.6839999999999998E-2</v>
      </c>
      <c r="F35">
        <v>1.379E-2</v>
      </c>
      <c r="G35">
        <v>1.012</v>
      </c>
      <c r="H35">
        <v>0</v>
      </c>
      <c r="I35">
        <v>0.13439999999999999</v>
      </c>
      <c r="J35">
        <v>3.8330000000000003E-2</v>
      </c>
      <c r="K35">
        <v>2.2720000000000001E-2</v>
      </c>
    </row>
    <row r="36" spans="1:11" x14ac:dyDescent="0.3">
      <c r="A36">
        <v>43.68</v>
      </c>
      <c r="B36">
        <v>0.29899999999999999</v>
      </c>
      <c r="C36">
        <v>0.311</v>
      </c>
      <c r="D36">
        <v>0.1208</v>
      </c>
      <c r="E36">
        <v>2.444E-2</v>
      </c>
      <c r="F36">
        <v>7.3340000000000002E-3</v>
      </c>
      <c r="G36">
        <v>0.1363</v>
      </c>
      <c r="H36">
        <v>0</v>
      </c>
      <c r="I36">
        <v>0.1103</v>
      </c>
      <c r="J36">
        <v>2.4850000000000001E-2</v>
      </c>
      <c r="K36">
        <v>1.193E-2</v>
      </c>
    </row>
    <row r="37" spans="1:11" x14ac:dyDescent="0.3">
      <c r="A37">
        <v>50.79</v>
      </c>
      <c r="B37">
        <v>0.2671</v>
      </c>
      <c r="C37">
        <v>0.23680000000000001</v>
      </c>
      <c r="D37">
        <v>8.1839999999999996E-2</v>
      </c>
      <c r="E37">
        <v>1.3990000000000001E-2</v>
      </c>
      <c r="F37">
        <v>3.2989999999999998E-3</v>
      </c>
      <c r="G37">
        <v>0</v>
      </c>
      <c r="H37">
        <v>0</v>
      </c>
      <c r="I37">
        <v>7.7679999999999999E-2</v>
      </c>
      <c r="J37">
        <v>1.384E-2</v>
      </c>
      <c r="K37">
        <v>5.2319999999999997E-3</v>
      </c>
    </row>
    <row r="38" spans="1:11" x14ac:dyDescent="0.3">
      <c r="A38">
        <v>59.07</v>
      </c>
      <c r="B38">
        <v>0.20100000000000001</v>
      </c>
      <c r="C38">
        <v>0.1583</v>
      </c>
      <c r="D38">
        <v>4.8809999999999999E-2</v>
      </c>
      <c r="E38">
        <v>6.8919999999999997E-3</v>
      </c>
      <c r="F38">
        <v>1.2049999999999999E-3</v>
      </c>
      <c r="G38">
        <v>0</v>
      </c>
      <c r="H38">
        <v>0</v>
      </c>
      <c r="I38">
        <v>4.7739999999999998E-2</v>
      </c>
      <c r="J38">
        <v>6.581E-3</v>
      </c>
      <c r="K38">
        <v>1.7949999999999999E-3</v>
      </c>
    </row>
    <row r="39" spans="1:11" x14ac:dyDescent="0.3">
      <c r="A39">
        <v>68.69</v>
      </c>
      <c r="B39">
        <v>0.1326</v>
      </c>
      <c r="C39">
        <v>9.4520000000000007E-2</v>
      </c>
      <c r="D39">
        <v>2.5839999999999998E-2</v>
      </c>
      <c r="E39">
        <v>2.8679999999999999E-3</v>
      </c>
      <c r="F39">
        <v>3.2870000000000002E-4</v>
      </c>
      <c r="G39">
        <v>0</v>
      </c>
      <c r="H39">
        <v>0</v>
      </c>
      <c r="I39">
        <v>2.5870000000000001E-2</v>
      </c>
      <c r="J39">
        <v>2.6150000000000001E-3</v>
      </c>
      <c r="K39">
        <v>4.1960000000000001E-4</v>
      </c>
    </row>
    <row r="40" spans="1:11" x14ac:dyDescent="0.3">
      <c r="A40">
        <v>79.88</v>
      </c>
      <c r="B40">
        <v>7.9750000000000001E-2</v>
      </c>
      <c r="C40">
        <v>5.1639999999999998E-2</v>
      </c>
      <c r="D40">
        <v>1.23E-2</v>
      </c>
      <c r="E40">
        <v>9.7389999999999998E-4</v>
      </c>
      <c r="F40" s="1">
        <v>5.5460000000000001E-5</v>
      </c>
      <c r="G40">
        <v>0</v>
      </c>
      <c r="H40">
        <v>0</v>
      </c>
      <c r="I40">
        <v>1.2529999999999999E-2</v>
      </c>
      <c r="J40">
        <v>8.3149999999999999E-4</v>
      </c>
      <c r="K40" s="1">
        <v>4.7979999999999998E-5</v>
      </c>
    </row>
    <row r="41" spans="1:11" x14ac:dyDescent="0.3">
      <c r="A41">
        <v>92.89</v>
      </c>
      <c r="B41">
        <v>4.6760000000000003E-2</v>
      </c>
      <c r="C41">
        <v>2.7189999999999999E-2</v>
      </c>
      <c r="D41">
        <v>5.4440000000000001E-3</v>
      </c>
      <c r="E41">
        <v>2.4899999999999998E-4</v>
      </c>
      <c r="F41" s="1">
        <v>3.3840000000000001E-6</v>
      </c>
      <c r="G41">
        <v>0</v>
      </c>
      <c r="H41">
        <v>0</v>
      </c>
      <c r="I41">
        <v>5.6039999999999996E-3</v>
      </c>
      <c r="J41">
        <v>1.9259999999999999E-4</v>
      </c>
      <c r="K41">
        <v>0</v>
      </c>
    </row>
    <row r="42" spans="1:11" x14ac:dyDescent="0.3">
      <c r="A42">
        <v>108</v>
      </c>
      <c r="B42">
        <v>2.9309999999999999E-2</v>
      </c>
      <c r="C42">
        <v>1.486E-2</v>
      </c>
      <c r="D42">
        <v>2.3340000000000001E-3</v>
      </c>
      <c r="E42" s="1">
        <v>3.7259999999999999E-5</v>
      </c>
      <c r="F42">
        <v>0</v>
      </c>
      <c r="G42">
        <v>0</v>
      </c>
      <c r="H42">
        <v>0</v>
      </c>
      <c r="I42">
        <v>2.4020000000000001E-3</v>
      </c>
      <c r="J42" s="1">
        <v>2.459E-5</v>
      </c>
      <c r="K42">
        <v>0</v>
      </c>
    </row>
    <row r="43" spans="1:11" x14ac:dyDescent="0.3">
      <c r="A43">
        <v>125.6</v>
      </c>
      <c r="B43">
        <v>2.0719999999999999E-2</v>
      </c>
      <c r="C43">
        <v>8.6879999999999995E-3</v>
      </c>
      <c r="D43">
        <v>9.4200000000000002E-4</v>
      </c>
      <c r="E43" s="1">
        <v>6.6039999999999996E-7</v>
      </c>
      <c r="F43">
        <v>0</v>
      </c>
      <c r="G43">
        <v>0</v>
      </c>
      <c r="H43">
        <v>0</v>
      </c>
      <c r="I43">
        <v>9.4990000000000005E-4</v>
      </c>
      <c r="J43">
        <v>0</v>
      </c>
      <c r="K43">
        <v>0</v>
      </c>
    </row>
    <row r="44" spans="1:11" x14ac:dyDescent="0.3">
      <c r="A44">
        <v>146.1</v>
      </c>
      <c r="B44">
        <v>1.5599999999999999E-2</v>
      </c>
      <c r="C44">
        <v>4.9259999999999998E-3</v>
      </c>
      <c r="D44">
        <v>2.9690000000000001E-4</v>
      </c>
      <c r="E44">
        <v>0</v>
      </c>
      <c r="F44">
        <v>0</v>
      </c>
      <c r="G44">
        <v>0</v>
      </c>
      <c r="H44">
        <v>0</v>
      </c>
      <c r="I44">
        <v>2.8370000000000001E-4</v>
      </c>
      <c r="J44">
        <v>0</v>
      </c>
      <c r="K44">
        <v>0</v>
      </c>
    </row>
    <row r="45" spans="1:11" x14ac:dyDescent="0.3">
      <c r="A45">
        <v>169.9</v>
      </c>
      <c r="B45">
        <v>1.0710000000000001E-2</v>
      </c>
      <c r="C45">
        <v>2.1289999999999998E-3</v>
      </c>
      <c r="D45" s="1">
        <v>4.8999999999999998E-5</v>
      </c>
      <c r="E45">
        <v>0</v>
      </c>
      <c r="F45">
        <v>0</v>
      </c>
      <c r="G45">
        <v>0</v>
      </c>
      <c r="H45">
        <v>0</v>
      </c>
      <c r="I45" s="1">
        <v>4.248E-5</v>
      </c>
      <c r="J45">
        <v>0</v>
      </c>
      <c r="K45">
        <v>0</v>
      </c>
    </row>
    <row r="46" spans="1:11" x14ac:dyDescent="0.3">
      <c r="A46">
        <v>197.6</v>
      </c>
      <c r="B46">
        <v>5.5069999999999997E-3</v>
      </c>
      <c r="C46">
        <v>4.6059999999999997E-4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x14ac:dyDescent="0.3">
      <c r="A47">
        <v>229.8</v>
      </c>
      <c r="B47">
        <v>1.655E-3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x14ac:dyDescent="0.3">
      <c r="A48">
        <v>267.2</v>
      </c>
      <c r="B48">
        <v>1.7919999999999999E-4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x14ac:dyDescent="0.3">
      <c r="A49">
        <v>310.7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x14ac:dyDescent="0.3">
      <c r="A50">
        <v>361.3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3">
      <c r="A51">
        <v>420.2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3">
      <c r="A52">
        <v>488.7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x14ac:dyDescent="0.3">
      <c r="A53">
        <v>568.29999999999995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3">
      <c r="A54">
        <v>660.9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3">
      <c r="A55">
        <v>768.5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3">
      <c r="A56">
        <v>893.8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3">
      <c r="A57">
        <v>1039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x14ac:dyDescent="0.3">
      <c r="A58">
        <v>1209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x14ac:dyDescent="0.3">
      <c r="A59">
        <v>1406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x14ac:dyDescent="0.3">
      <c r="A60">
        <v>1635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x14ac:dyDescent="0.3">
      <c r="A61">
        <v>1901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x14ac:dyDescent="0.3">
      <c r="A62">
        <v>2211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3">
      <c r="A63">
        <v>2571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x14ac:dyDescent="0.3">
      <c r="A64">
        <v>2990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x14ac:dyDescent="0.3">
      <c r="A65">
        <v>3477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x14ac:dyDescent="0.3">
      <c r="A66">
        <v>4043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x14ac:dyDescent="0.3">
      <c r="A67">
        <v>4702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3">
      <c r="A68">
        <v>5468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x14ac:dyDescent="0.3">
      <c r="A69">
        <v>6358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3">
      <c r="A70">
        <v>7394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x14ac:dyDescent="0.3">
      <c r="A71">
        <v>8599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x14ac:dyDescent="0.3">
      <c r="A72">
        <v>10000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4" spans="1:11" x14ac:dyDescent="0.3">
      <c r="A74" t="s">
        <v>41</v>
      </c>
      <c r="B74">
        <f>SUMPRODUCT($A$3:$A$72,B3:B72)/SUM(B3:B72)</f>
        <v>11.834133632711007</v>
      </c>
      <c r="C74">
        <f t="shared" ref="C74:K74" si="0">SUMPRODUCT($A$3:$A$72,C3:C72)/SUM(C3:C72)</f>
        <v>10.001559438814448</v>
      </c>
      <c r="D74">
        <f t="shared" si="0"/>
        <v>6.3050903997209184</v>
      </c>
      <c r="E74">
        <f t="shared" si="0"/>
        <v>3.2188469331160916</v>
      </c>
      <c r="F74">
        <f t="shared" si="0"/>
        <v>1.6591763296933306</v>
      </c>
      <c r="G74">
        <f t="shared" si="0"/>
        <v>20.532444717985232</v>
      </c>
      <c r="H74">
        <f t="shared" si="0"/>
        <v>16.384294591783672</v>
      </c>
      <c r="I74">
        <f t="shared" si="0"/>
        <v>6.2720769000238761</v>
      </c>
      <c r="J74">
        <f t="shared" si="0"/>
        <v>3.2242286698438392</v>
      </c>
      <c r="K74">
        <f t="shared" si="0"/>
        <v>1.8323809074103883</v>
      </c>
    </row>
    <row r="75" spans="1:11" x14ac:dyDescent="0.3">
      <c r="A75" t="s">
        <v>42</v>
      </c>
      <c r="B75">
        <f>SQRT(SUMPRODUCT(($A$3:$A$72-B74)^2,B3:B72/SUM(B3:B72)))</f>
        <v>6.826244534061682</v>
      </c>
      <c r="C75">
        <f t="shared" ref="C75:K75" si="1">SQRT(SUMPRODUCT(($A$3:$A$72-C74)^2,C3:C72/SUM(C3:C72)))</f>
        <v>5.9717166275205811</v>
      </c>
      <c r="D75">
        <f t="shared" si="1"/>
        <v>3.5812302473376745</v>
      </c>
      <c r="E75">
        <f t="shared" si="1"/>
        <v>1.7860611323007241</v>
      </c>
      <c r="F75">
        <f t="shared" si="1"/>
        <v>1.1776563240134676</v>
      </c>
      <c r="G75">
        <f t="shared" si="1"/>
        <v>4.9691828945496361</v>
      </c>
      <c r="H75">
        <f t="shared" si="1"/>
        <v>3.4949297589479458</v>
      </c>
      <c r="I75">
        <f t="shared" si="1"/>
        <v>3.5205517379440994</v>
      </c>
      <c r="J75">
        <f t="shared" si="1"/>
        <v>1.7326428472814843</v>
      </c>
      <c r="K75">
        <f t="shared" si="1"/>
        <v>1.4682664361534408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5"/>
  <sheetViews>
    <sheetView workbookViewId="0">
      <selection activeCell="S21" sqref="S21"/>
    </sheetView>
  </sheetViews>
  <sheetFormatPr defaultRowHeight="14.4" x14ac:dyDescent="0.3"/>
  <sheetData>
    <row r="1" spans="1:11" x14ac:dyDescent="0.3"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</row>
    <row r="2" spans="1:11" x14ac:dyDescent="0.3">
      <c r="A2" t="s">
        <v>0</v>
      </c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40</v>
      </c>
      <c r="J2" t="s">
        <v>39</v>
      </c>
      <c r="K2" t="s">
        <v>38</v>
      </c>
    </row>
    <row r="3" spans="1:11" x14ac:dyDescent="0.3">
      <c r="A3">
        <v>0.3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3">
      <c r="A4">
        <v>0.34889999999999999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3">
      <c r="A5">
        <v>0.40570000000000001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3">
      <c r="A6">
        <v>0.4718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3">
      <c r="A7">
        <v>0.54869999999999997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3">
      <c r="A8">
        <v>0.6381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3">
      <c r="A9">
        <v>0.74199999999999999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3">
      <c r="A10">
        <v>0.8629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3">
      <c r="A11">
        <v>1.0029999999999999</v>
      </c>
      <c r="B11">
        <v>0</v>
      </c>
      <c r="C11">
        <v>0</v>
      </c>
      <c r="D11">
        <v>0</v>
      </c>
      <c r="E11">
        <v>0</v>
      </c>
      <c r="F11">
        <v>7.1050000000000004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3">
      <c r="A12">
        <v>1.167</v>
      </c>
      <c r="B12">
        <v>0</v>
      </c>
      <c r="C12">
        <v>0</v>
      </c>
      <c r="D12">
        <v>0</v>
      </c>
      <c r="E12">
        <v>0</v>
      </c>
      <c r="F12">
        <v>22.79</v>
      </c>
      <c r="G12">
        <v>0</v>
      </c>
      <c r="H12">
        <v>0</v>
      </c>
      <c r="I12">
        <v>0</v>
      </c>
      <c r="J12">
        <v>0</v>
      </c>
      <c r="K12">
        <v>7.6139999999999999</v>
      </c>
    </row>
    <row r="13" spans="1:11" x14ac:dyDescent="0.3">
      <c r="A13">
        <v>1.357</v>
      </c>
      <c r="B13">
        <v>0</v>
      </c>
      <c r="C13">
        <v>0</v>
      </c>
      <c r="D13">
        <v>0</v>
      </c>
      <c r="E13">
        <v>0</v>
      </c>
      <c r="F13">
        <v>29.95</v>
      </c>
      <c r="G13">
        <v>0</v>
      </c>
      <c r="H13">
        <v>0</v>
      </c>
      <c r="I13">
        <v>0</v>
      </c>
      <c r="J13">
        <v>0</v>
      </c>
      <c r="K13">
        <v>24.86</v>
      </c>
    </row>
    <row r="14" spans="1:11" x14ac:dyDescent="0.3">
      <c r="A14">
        <v>1.5780000000000001</v>
      </c>
      <c r="B14">
        <v>0</v>
      </c>
      <c r="C14">
        <v>0</v>
      </c>
      <c r="D14">
        <v>0</v>
      </c>
      <c r="E14">
        <v>0</v>
      </c>
      <c r="F14">
        <v>22.53</v>
      </c>
      <c r="G14">
        <v>0</v>
      </c>
      <c r="H14">
        <v>0</v>
      </c>
      <c r="I14">
        <v>0</v>
      </c>
      <c r="J14">
        <v>0</v>
      </c>
      <c r="K14">
        <v>32.409999999999997</v>
      </c>
    </row>
    <row r="15" spans="1:11" x14ac:dyDescent="0.3">
      <c r="A15">
        <v>1.835</v>
      </c>
      <c r="B15">
        <v>0</v>
      </c>
      <c r="C15">
        <v>0</v>
      </c>
      <c r="D15">
        <v>0</v>
      </c>
      <c r="E15">
        <v>5.657</v>
      </c>
      <c r="F15">
        <v>11.71</v>
      </c>
      <c r="G15">
        <v>0</v>
      </c>
      <c r="H15">
        <v>0</v>
      </c>
      <c r="I15">
        <v>0</v>
      </c>
      <c r="J15">
        <v>0</v>
      </c>
      <c r="K15">
        <v>22.59</v>
      </c>
    </row>
    <row r="16" spans="1:11" x14ac:dyDescent="0.3">
      <c r="A16">
        <v>2.1339999999999999</v>
      </c>
      <c r="B16">
        <v>0</v>
      </c>
      <c r="C16">
        <v>0</v>
      </c>
      <c r="D16">
        <v>0</v>
      </c>
      <c r="E16">
        <v>19.47</v>
      </c>
      <c r="F16">
        <v>4.4660000000000002</v>
      </c>
      <c r="G16">
        <v>0</v>
      </c>
      <c r="H16">
        <v>0</v>
      </c>
      <c r="I16">
        <v>0</v>
      </c>
      <c r="J16">
        <v>9.5259999999999998</v>
      </c>
      <c r="K16">
        <v>9.6449999999999996</v>
      </c>
    </row>
    <row r="17" spans="1:11" x14ac:dyDescent="0.3">
      <c r="A17">
        <v>2.4820000000000002</v>
      </c>
      <c r="B17">
        <v>0</v>
      </c>
      <c r="C17">
        <v>0</v>
      </c>
      <c r="D17">
        <v>0</v>
      </c>
      <c r="E17">
        <v>28.13</v>
      </c>
      <c r="F17">
        <v>1.216</v>
      </c>
      <c r="G17">
        <v>0</v>
      </c>
      <c r="H17">
        <v>0</v>
      </c>
      <c r="I17">
        <v>0</v>
      </c>
      <c r="J17">
        <v>28.18</v>
      </c>
      <c r="K17">
        <v>2.556</v>
      </c>
    </row>
    <row r="18" spans="1:11" x14ac:dyDescent="0.3">
      <c r="A18">
        <v>2.8860000000000001</v>
      </c>
      <c r="B18">
        <v>0</v>
      </c>
      <c r="C18">
        <v>0</v>
      </c>
      <c r="D18">
        <v>0</v>
      </c>
      <c r="E18">
        <v>23.72</v>
      </c>
      <c r="F18">
        <v>0.20669999999999999</v>
      </c>
      <c r="G18">
        <v>0</v>
      </c>
      <c r="H18">
        <v>0</v>
      </c>
      <c r="I18">
        <v>0</v>
      </c>
      <c r="J18">
        <v>32.380000000000003</v>
      </c>
      <c r="K18">
        <v>0.33429999999999999</v>
      </c>
    </row>
    <row r="19" spans="1:11" x14ac:dyDescent="0.3">
      <c r="A19">
        <v>3.3570000000000002</v>
      </c>
      <c r="B19">
        <v>0</v>
      </c>
      <c r="C19">
        <v>0</v>
      </c>
      <c r="D19">
        <v>0</v>
      </c>
      <c r="E19">
        <v>13.96</v>
      </c>
      <c r="F19">
        <v>1.4579999999999999E-2</v>
      </c>
      <c r="G19">
        <v>0</v>
      </c>
      <c r="H19">
        <v>0</v>
      </c>
      <c r="I19">
        <v>3.0819999999999999</v>
      </c>
      <c r="J19">
        <v>19.78</v>
      </c>
      <c r="K19">
        <v>0</v>
      </c>
    </row>
    <row r="20" spans="1:11" x14ac:dyDescent="0.3">
      <c r="A20">
        <v>3.903</v>
      </c>
      <c r="B20">
        <v>0</v>
      </c>
      <c r="C20">
        <v>0</v>
      </c>
      <c r="D20">
        <v>8.9529999999999994</v>
      </c>
      <c r="E20">
        <v>6.24</v>
      </c>
      <c r="F20">
        <v>0</v>
      </c>
      <c r="G20">
        <v>0</v>
      </c>
      <c r="H20">
        <v>0</v>
      </c>
      <c r="I20">
        <v>14.4</v>
      </c>
      <c r="J20">
        <v>7.8029999999999999</v>
      </c>
      <c r="K20">
        <v>0</v>
      </c>
    </row>
    <row r="21" spans="1:11" x14ac:dyDescent="0.3">
      <c r="A21">
        <v>4.5389999999999997</v>
      </c>
      <c r="B21">
        <v>0</v>
      </c>
      <c r="C21">
        <v>0</v>
      </c>
      <c r="D21">
        <v>26.59</v>
      </c>
      <c r="E21">
        <v>2.1589999999999998</v>
      </c>
      <c r="F21">
        <v>0</v>
      </c>
      <c r="G21">
        <v>0</v>
      </c>
      <c r="H21">
        <v>0</v>
      </c>
      <c r="I21">
        <v>26.74</v>
      </c>
      <c r="J21">
        <v>2.028</v>
      </c>
      <c r="K21">
        <v>0</v>
      </c>
    </row>
    <row r="22" spans="1:11" x14ac:dyDescent="0.3">
      <c r="A22">
        <v>5.2789999999999999</v>
      </c>
      <c r="B22">
        <v>0</v>
      </c>
      <c r="C22">
        <v>5.4</v>
      </c>
      <c r="D22">
        <v>31.13</v>
      </c>
      <c r="E22">
        <v>0.55630000000000002</v>
      </c>
      <c r="F22">
        <v>0</v>
      </c>
      <c r="G22">
        <v>0</v>
      </c>
      <c r="H22">
        <v>0</v>
      </c>
      <c r="I22">
        <v>26.65</v>
      </c>
      <c r="J22">
        <v>0.29659999999999997</v>
      </c>
      <c r="K22">
        <v>0</v>
      </c>
    </row>
    <row r="23" spans="1:11" x14ac:dyDescent="0.3">
      <c r="A23">
        <v>6.1390000000000002</v>
      </c>
      <c r="B23">
        <v>7.3870000000000005E-2</v>
      </c>
      <c r="C23">
        <v>18.86</v>
      </c>
      <c r="D23">
        <v>20.18</v>
      </c>
      <c r="E23">
        <v>9.4270000000000007E-2</v>
      </c>
      <c r="F23">
        <v>0</v>
      </c>
      <c r="G23">
        <v>0</v>
      </c>
      <c r="H23">
        <v>0</v>
      </c>
      <c r="I23">
        <v>16.989999999999998</v>
      </c>
      <c r="J23">
        <v>1.18E-2</v>
      </c>
      <c r="K23">
        <v>0</v>
      </c>
    </row>
    <row r="24" spans="1:11" x14ac:dyDescent="0.3">
      <c r="A24">
        <v>7.1390000000000002</v>
      </c>
      <c r="B24">
        <v>9.0920000000000005</v>
      </c>
      <c r="C24">
        <v>27.66</v>
      </c>
      <c r="D24">
        <v>9.1270000000000007</v>
      </c>
      <c r="E24">
        <v>7.4320000000000002E-3</v>
      </c>
      <c r="F24">
        <v>0</v>
      </c>
      <c r="G24">
        <v>0</v>
      </c>
      <c r="H24">
        <v>0</v>
      </c>
      <c r="I24">
        <v>8.0519999999999996</v>
      </c>
      <c r="J24">
        <v>0</v>
      </c>
      <c r="K24">
        <v>0</v>
      </c>
    </row>
    <row r="25" spans="1:11" x14ac:dyDescent="0.3">
      <c r="A25">
        <v>8.3019999999999996</v>
      </c>
      <c r="B25">
        <v>26.46</v>
      </c>
      <c r="C25">
        <v>23.66</v>
      </c>
      <c r="D25">
        <v>3.0920000000000001</v>
      </c>
      <c r="E25">
        <v>0</v>
      </c>
      <c r="F25">
        <v>0</v>
      </c>
      <c r="G25">
        <v>0</v>
      </c>
      <c r="H25">
        <v>0</v>
      </c>
      <c r="I25">
        <v>2.9929999999999999</v>
      </c>
      <c r="J25">
        <v>0</v>
      </c>
      <c r="K25">
        <v>0</v>
      </c>
    </row>
    <row r="26" spans="1:11" x14ac:dyDescent="0.3">
      <c r="A26">
        <v>9.6549999999999994</v>
      </c>
      <c r="B26">
        <v>30.68</v>
      </c>
      <c r="C26">
        <v>14.19</v>
      </c>
      <c r="D26">
        <v>0.77569999999999995</v>
      </c>
      <c r="E26">
        <v>0</v>
      </c>
      <c r="F26">
        <v>0</v>
      </c>
      <c r="G26">
        <v>0</v>
      </c>
      <c r="H26">
        <v>1.246</v>
      </c>
      <c r="I26">
        <v>0.87070000000000003</v>
      </c>
      <c r="J26">
        <v>0</v>
      </c>
      <c r="K26">
        <v>0</v>
      </c>
    </row>
    <row r="27" spans="1:11" x14ac:dyDescent="0.3">
      <c r="A27">
        <v>11.23</v>
      </c>
      <c r="B27">
        <v>19.940000000000001</v>
      </c>
      <c r="C27">
        <v>6.6440000000000001</v>
      </c>
      <c r="D27">
        <v>0.13</v>
      </c>
      <c r="E27">
        <v>0</v>
      </c>
      <c r="F27">
        <v>0</v>
      </c>
      <c r="G27">
        <v>0.22159999999999999</v>
      </c>
      <c r="H27">
        <v>12.19</v>
      </c>
      <c r="I27">
        <v>0.18609999999999999</v>
      </c>
      <c r="J27">
        <v>0</v>
      </c>
      <c r="K27">
        <v>0</v>
      </c>
    </row>
    <row r="28" spans="1:11" x14ac:dyDescent="0.3">
      <c r="A28">
        <v>13.06</v>
      </c>
      <c r="B28">
        <v>9.2609999999999992</v>
      </c>
      <c r="C28">
        <v>2.532</v>
      </c>
      <c r="D28">
        <v>1.069E-2</v>
      </c>
      <c r="E28">
        <v>0</v>
      </c>
      <c r="F28" s="1">
        <v>1.3379999999999999E-6</v>
      </c>
      <c r="G28">
        <v>8.8119999999999994</v>
      </c>
      <c r="H28">
        <v>28.99</v>
      </c>
      <c r="I28">
        <v>2.4330000000000001E-2</v>
      </c>
      <c r="J28">
        <v>0</v>
      </c>
      <c r="K28" s="1">
        <v>3.422E-6</v>
      </c>
    </row>
    <row r="29" spans="1:11" x14ac:dyDescent="0.3">
      <c r="A29">
        <v>15.18</v>
      </c>
      <c r="B29">
        <v>3.331</v>
      </c>
      <c r="C29">
        <v>0.78769999999999996</v>
      </c>
      <c r="D29">
        <v>0</v>
      </c>
      <c r="E29">
        <v>0</v>
      </c>
      <c r="F29" s="1">
        <v>6.2079999999999997E-6</v>
      </c>
      <c r="G29">
        <v>25.43</v>
      </c>
      <c r="H29">
        <v>30.49</v>
      </c>
      <c r="I29">
        <v>1.0330000000000001E-3</v>
      </c>
      <c r="J29">
        <v>0</v>
      </c>
      <c r="K29" s="1">
        <v>1.5460000000000001E-5</v>
      </c>
    </row>
    <row r="30" spans="1:11" x14ac:dyDescent="0.3">
      <c r="A30">
        <v>17.66</v>
      </c>
      <c r="B30">
        <v>0.93179999999999996</v>
      </c>
      <c r="C30">
        <v>0.19400000000000001</v>
      </c>
      <c r="D30" s="1">
        <v>2.5340000000000001E-5</v>
      </c>
      <c r="E30" s="1">
        <v>1.4070000000000001E-5</v>
      </c>
      <c r="F30" s="1">
        <v>1.188E-5</v>
      </c>
      <c r="G30">
        <v>30.29</v>
      </c>
      <c r="H30">
        <v>17.87</v>
      </c>
      <c r="I30">
        <v>0</v>
      </c>
      <c r="J30" s="1">
        <v>1.753E-5</v>
      </c>
      <c r="K30" s="1">
        <v>2.8969999999999999E-5</v>
      </c>
    </row>
    <row r="31" spans="1:11" x14ac:dyDescent="0.3">
      <c r="A31">
        <v>20.53</v>
      </c>
      <c r="B31">
        <v>0.1883</v>
      </c>
      <c r="C31">
        <v>3.6560000000000002E-2</v>
      </c>
      <c r="D31">
        <v>3.098E-4</v>
      </c>
      <c r="E31" s="1">
        <v>4.6940000000000001E-5</v>
      </c>
      <c r="F31" s="1">
        <v>1.2809999999999999E-5</v>
      </c>
      <c r="G31">
        <v>20.56</v>
      </c>
      <c r="H31">
        <v>7.02</v>
      </c>
      <c r="I31">
        <v>1.451E-4</v>
      </c>
      <c r="J31" s="1">
        <v>5.8319999999999997E-5</v>
      </c>
      <c r="K31" s="1">
        <v>3.0719999999999997E-5</v>
      </c>
    </row>
    <row r="32" spans="1:11" x14ac:dyDescent="0.3">
      <c r="A32">
        <v>23.88</v>
      </c>
      <c r="B32">
        <v>2.102E-2</v>
      </c>
      <c r="C32">
        <v>8.0859999999999994E-3</v>
      </c>
      <c r="D32">
        <v>8.5209999999999995E-4</v>
      </c>
      <c r="E32" s="1">
        <v>6.6240000000000003E-5</v>
      </c>
      <c r="F32" s="1">
        <v>9.346E-6</v>
      </c>
      <c r="G32">
        <v>9.8949999999999996</v>
      </c>
      <c r="H32">
        <v>1.8759999999999999</v>
      </c>
      <c r="I32">
        <v>5.0210000000000001E-4</v>
      </c>
      <c r="J32" s="1">
        <v>8.1840000000000002E-5</v>
      </c>
      <c r="K32" s="1">
        <v>2.2120000000000002E-5</v>
      </c>
    </row>
    <row r="33" spans="1:11" x14ac:dyDescent="0.3">
      <c r="A33">
        <v>27.77</v>
      </c>
      <c r="B33">
        <v>1.305E-3</v>
      </c>
      <c r="C33">
        <v>6.0780000000000001E-3</v>
      </c>
      <c r="D33">
        <v>1.106E-3</v>
      </c>
      <c r="E33" s="1">
        <v>5.6409999999999997E-5</v>
      </c>
      <c r="F33" s="1">
        <v>5.3159999999999996E-6</v>
      </c>
      <c r="G33">
        <v>3.605</v>
      </c>
      <c r="H33">
        <v>0.29809999999999998</v>
      </c>
      <c r="I33">
        <v>7.4390000000000003E-4</v>
      </c>
      <c r="J33" s="1">
        <v>6.8969999999999999E-5</v>
      </c>
      <c r="K33" s="1">
        <v>1.2439999999999999E-5</v>
      </c>
    </row>
    <row r="34" spans="1:11" x14ac:dyDescent="0.3">
      <c r="A34">
        <v>32.299999999999997</v>
      </c>
      <c r="B34">
        <v>4.0889999999999998E-3</v>
      </c>
      <c r="C34">
        <v>5.6750000000000004E-3</v>
      </c>
      <c r="D34">
        <v>8.9950000000000002E-4</v>
      </c>
      <c r="E34" s="1">
        <v>3.5590000000000003E-5</v>
      </c>
      <c r="F34" s="1">
        <v>2.5170000000000002E-6</v>
      </c>
      <c r="G34">
        <v>0.98350000000000004</v>
      </c>
      <c r="H34">
        <v>1.72E-2</v>
      </c>
      <c r="I34">
        <v>6.7060000000000004E-4</v>
      </c>
      <c r="J34" s="1">
        <v>4.286E-5</v>
      </c>
      <c r="K34" s="1">
        <v>5.8329999999999999E-6</v>
      </c>
    </row>
    <row r="35" spans="1:11" x14ac:dyDescent="0.3">
      <c r="A35">
        <v>37.56</v>
      </c>
      <c r="B35">
        <v>5.3090000000000004E-3</v>
      </c>
      <c r="C35">
        <v>4.1190000000000003E-3</v>
      </c>
      <c r="D35">
        <v>5.5780000000000001E-4</v>
      </c>
      <c r="E35" s="1">
        <v>1.8260000000000001E-5</v>
      </c>
      <c r="F35" s="1">
        <v>1.02E-6</v>
      </c>
      <c r="G35">
        <v>0.18279999999999999</v>
      </c>
      <c r="H35">
        <v>0</v>
      </c>
      <c r="I35">
        <v>4.4690000000000002E-4</v>
      </c>
      <c r="J35" s="1">
        <v>2.158E-5</v>
      </c>
      <c r="K35" s="1">
        <v>2.3429999999999998E-6</v>
      </c>
    </row>
    <row r="36" spans="1:11" x14ac:dyDescent="0.3">
      <c r="A36">
        <v>43.68</v>
      </c>
      <c r="B36">
        <v>4.1460000000000004E-3</v>
      </c>
      <c r="C36">
        <v>2.4190000000000001E-3</v>
      </c>
      <c r="D36">
        <v>2.8669999999999998E-4</v>
      </c>
      <c r="E36" s="1">
        <v>7.9459999999999998E-6</v>
      </c>
      <c r="F36" s="1">
        <v>3.5540000000000002E-7</v>
      </c>
      <c r="G36">
        <v>1.737E-2</v>
      </c>
      <c r="H36">
        <v>0</v>
      </c>
      <c r="I36">
        <v>2.4230000000000001E-4</v>
      </c>
      <c r="J36" s="1">
        <v>9.1849999999999993E-6</v>
      </c>
      <c r="K36" s="1">
        <v>8.075E-7</v>
      </c>
    </row>
    <row r="37" spans="1:11" x14ac:dyDescent="0.3">
      <c r="A37">
        <v>50.79</v>
      </c>
      <c r="B37">
        <v>2.464E-3</v>
      </c>
      <c r="C37">
        <v>1.2080000000000001E-3</v>
      </c>
      <c r="D37">
        <v>1.27E-4</v>
      </c>
      <c r="E37" s="1">
        <v>2.9799999999999998E-6</v>
      </c>
      <c r="F37" s="1">
        <v>1.0509999999999999E-7</v>
      </c>
      <c r="G37">
        <v>0</v>
      </c>
      <c r="H37">
        <v>0</v>
      </c>
      <c r="I37">
        <v>1.1179999999999999E-4</v>
      </c>
      <c r="J37" s="1">
        <v>3.3529999999999999E-6</v>
      </c>
      <c r="K37" s="1">
        <v>2.3379999999999999E-7</v>
      </c>
    </row>
    <row r="38" spans="1:11" x14ac:dyDescent="0.3">
      <c r="A38">
        <v>59.07</v>
      </c>
      <c r="B38">
        <v>1.2179999999999999E-3</v>
      </c>
      <c r="C38">
        <v>5.2660000000000001E-4</v>
      </c>
      <c r="D38" s="1">
        <v>4.9400000000000001E-5</v>
      </c>
      <c r="E38" s="1">
        <v>9.6140000000000002E-7</v>
      </c>
      <c r="F38" s="1">
        <v>2.5460000000000001E-8</v>
      </c>
      <c r="G38">
        <v>0</v>
      </c>
      <c r="H38">
        <v>0</v>
      </c>
      <c r="I38" s="1">
        <v>4.4870000000000002E-5</v>
      </c>
      <c r="J38" s="1">
        <v>1.046E-6</v>
      </c>
      <c r="K38" s="1">
        <v>5.3699999999999998E-8</v>
      </c>
    </row>
    <row r="39" spans="1:11" x14ac:dyDescent="0.3">
      <c r="A39">
        <v>68.69</v>
      </c>
      <c r="B39">
        <v>5.2309999999999998E-4</v>
      </c>
      <c r="C39">
        <v>2.041E-4</v>
      </c>
      <c r="D39" s="1">
        <v>1.7E-5</v>
      </c>
      <c r="E39" s="1">
        <v>2.628E-7</v>
      </c>
      <c r="F39" s="1">
        <v>4.6660000000000002E-9</v>
      </c>
      <c r="G39">
        <v>0</v>
      </c>
      <c r="H39">
        <v>0</v>
      </c>
      <c r="I39" s="1">
        <v>1.5829999999999999E-5</v>
      </c>
      <c r="J39" s="1">
        <v>2.7350000000000001E-7</v>
      </c>
      <c r="K39" s="1">
        <v>8.5799999999999997E-9</v>
      </c>
    </row>
    <row r="40" spans="1:11" x14ac:dyDescent="0.3">
      <c r="A40">
        <v>79.88</v>
      </c>
      <c r="B40">
        <v>2.0269999999999999E-4</v>
      </c>
      <c r="C40" s="1">
        <v>7.182E-5</v>
      </c>
      <c r="D40" s="1">
        <v>5.2329999999999997E-6</v>
      </c>
      <c r="E40" s="1">
        <v>5.8929999999999999E-8</v>
      </c>
      <c r="F40" s="1">
        <v>5.3989999999999997E-10</v>
      </c>
      <c r="G40">
        <v>0</v>
      </c>
      <c r="H40">
        <v>0</v>
      </c>
      <c r="I40" s="1">
        <v>4.9629999999999997E-6</v>
      </c>
      <c r="J40" s="1">
        <v>5.7620000000000002E-8</v>
      </c>
      <c r="K40" s="1">
        <v>6.8060000000000001E-10</v>
      </c>
    </row>
    <row r="41" spans="1:11" x14ac:dyDescent="0.3">
      <c r="A41">
        <v>92.89</v>
      </c>
      <c r="B41" s="1">
        <v>7.5149999999999997E-5</v>
      </c>
      <c r="C41" s="1">
        <v>2.4000000000000001E-5</v>
      </c>
      <c r="D41" s="1">
        <v>1.483E-6</v>
      </c>
      <c r="E41" s="1">
        <v>1.0109999999999999E-8</v>
      </c>
      <c r="F41" s="1">
        <v>2.192E-11</v>
      </c>
      <c r="G41">
        <v>0</v>
      </c>
      <c r="H41">
        <v>0</v>
      </c>
      <c r="I41" s="1">
        <v>1.423E-6</v>
      </c>
      <c r="J41" s="1">
        <v>8.9820000000000006E-9</v>
      </c>
      <c r="K41">
        <v>0</v>
      </c>
    </row>
    <row r="42" spans="1:11" x14ac:dyDescent="0.3">
      <c r="A42">
        <v>108</v>
      </c>
      <c r="B42" s="1">
        <v>2.9260000000000001E-5</v>
      </c>
      <c r="C42" s="1">
        <v>8.2169999999999994E-6</v>
      </c>
      <c r="D42" s="1">
        <v>4.0530000000000001E-7</v>
      </c>
      <c r="E42" s="1">
        <v>1.0629999999999999E-9</v>
      </c>
      <c r="F42">
        <v>0</v>
      </c>
      <c r="G42">
        <v>0</v>
      </c>
      <c r="H42">
        <v>0</v>
      </c>
      <c r="I42" s="1">
        <v>3.9000000000000002E-7</v>
      </c>
      <c r="J42" s="1">
        <v>8.0410000000000005E-10</v>
      </c>
      <c r="K42">
        <v>0</v>
      </c>
    </row>
    <row r="43" spans="1:11" x14ac:dyDescent="0.3">
      <c r="A43">
        <v>125.6</v>
      </c>
      <c r="B43" s="1">
        <v>1.2830000000000001E-5</v>
      </c>
      <c r="C43" s="1">
        <v>3.0259999999999999E-6</v>
      </c>
      <c r="D43" s="1">
        <v>1.067E-7</v>
      </c>
      <c r="E43" s="1">
        <v>1.214E-11</v>
      </c>
      <c r="F43">
        <v>0</v>
      </c>
      <c r="G43">
        <v>0</v>
      </c>
      <c r="H43">
        <v>0</v>
      </c>
      <c r="I43" s="1">
        <v>1.011E-7</v>
      </c>
      <c r="J43">
        <v>0</v>
      </c>
      <c r="K43">
        <v>0</v>
      </c>
    </row>
    <row r="44" spans="1:11" x14ac:dyDescent="0.3">
      <c r="A44">
        <v>146.1</v>
      </c>
      <c r="B44" s="1">
        <v>6.1410000000000002E-6</v>
      </c>
      <c r="C44" s="1">
        <v>1.1209999999999999E-6</v>
      </c>
      <c r="D44" s="1">
        <v>2.3070000000000001E-8</v>
      </c>
      <c r="E44">
        <v>0</v>
      </c>
      <c r="F44">
        <v>0</v>
      </c>
      <c r="G44">
        <v>0</v>
      </c>
      <c r="H44">
        <v>0</v>
      </c>
      <c r="I44" s="1">
        <v>2.084E-8</v>
      </c>
      <c r="J44">
        <v>0</v>
      </c>
      <c r="K44">
        <v>0</v>
      </c>
    </row>
    <row r="45" spans="1:11" x14ac:dyDescent="0.3">
      <c r="A45">
        <v>169.9</v>
      </c>
      <c r="B45" s="1">
        <v>2.7949999999999999E-6</v>
      </c>
      <c r="C45" s="1">
        <v>3.3879999999999999E-7</v>
      </c>
      <c r="D45" s="1">
        <v>2.752E-9</v>
      </c>
      <c r="E45">
        <v>0</v>
      </c>
      <c r="F45">
        <v>0</v>
      </c>
      <c r="G45">
        <v>0</v>
      </c>
      <c r="H45">
        <v>0</v>
      </c>
      <c r="I45" s="1">
        <v>2.2269999999999999E-9</v>
      </c>
      <c r="J45">
        <v>0</v>
      </c>
      <c r="K45">
        <v>0</v>
      </c>
    </row>
    <row r="46" spans="1:11" x14ac:dyDescent="0.3">
      <c r="A46">
        <v>197.6</v>
      </c>
      <c r="B46" s="1">
        <v>9.9679999999999993E-7</v>
      </c>
      <c r="C46" s="1">
        <v>5.5339999999999998E-8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x14ac:dyDescent="0.3">
      <c r="A47">
        <v>229.8</v>
      </c>
      <c r="B47" s="1">
        <v>2.1689999999999999E-7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x14ac:dyDescent="0.3">
      <c r="A48">
        <v>267.2</v>
      </c>
      <c r="B48" s="1">
        <v>1.6210000000000001E-8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x14ac:dyDescent="0.3">
      <c r="A49">
        <v>310.7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x14ac:dyDescent="0.3">
      <c r="A50">
        <v>361.3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3">
      <c r="A51">
        <v>420.2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x14ac:dyDescent="0.3">
      <c r="A52">
        <v>488.7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x14ac:dyDescent="0.3">
      <c r="A53">
        <v>568.29999999999995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3">
      <c r="A54">
        <v>660.9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3">
      <c r="A55">
        <v>768.5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3">
      <c r="A56">
        <v>893.8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x14ac:dyDescent="0.3">
      <c r="A57">
        <v>1039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x14ac:dyDescent="0.3">
      <c r="A58">
        <v>1209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x14ac:dyDescent="0.3">
      <c r="A59">
        <v>1406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x14ac:dyDescent="0.3">
      <c r="A60">
        <v>1635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x14ac:dyDescent="0.3">
      <c r="A61">
        <v>1901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x14ac:dyDescent="0.3">
      <c r="A62">
        <v>2211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x14ac:dyDescent="0.3">
      <c r="A63">
        <v>2571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x14ac:dyDescent="0.3">
      <c r="A64">
        <v>2990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x14ac:dyDescent="0.3">
      <c r="A65">
        <v>3477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x14ac:dyDescent="0.3">
      <c r="A66">
        <v>4043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x14ac:dyDescent="0.3">
      <c r="A67">
        <v>4702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x14ac:dyDescent="0.3">
      <c r="A68">
        <v>5468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x14ac:dyDescent="0.3">
      <c r="A69">
        <v>6358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x14ac:dyDescent="0.3">
      <c r="A70">
        <v>7394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x14ac:dyDescent="0.3">
      <c r="A71">
        <v>8599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x14ac:dyDescent="0.3">
      <c r="A72">
        <v>10000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4" spans="1:11" x14ac:dyDescent="0.3">
      <c r="A74" t="s">
        <v>41</v>
      </c>
      <c r="B74">
        <f>SUMPRODUCT($A$3:$A$72,B3:B72)/SUM(B3:B72)</f>
        <v>9.9833802198027186</v>
      </c>
      <c r="C74">
        <f t="shared" ref="C74:K74" si="0">SUMPRODUCT($A$3:$A$72,C3:C72)/SUM(C3:C72)</f>
        <v>7.9997661699384794</v>
      </c>
      <c r="D74">
        <f t="shared" si="0"/>
        <v>5.4394384125584789</v>
      </c>
      <c r="E74">
        <f t="shared" si="0"/>
        <v>2.7481335620462977</v>
      </c>
      <c r="F74">
        <f t="shared" si="0"/>
        <v>1.4461659532866775</v>
      </c>
      <c r="G74">
        <f t="shared" si="0"/>
        <v>18.364642130730164</v>
      </c>
      <c r="H74">
        <f t="shared" si="0"/>
        <v>15.037495082367222</v>
      </c>
      <c r="I74">
        <f t="shared" si="0"/>
        <v>5.2620661560335833</v>
      </c>
      <c r="J74">
        <f t="shared" si="0"/>
        <v>2.9141138055393161</v>
      </c>
      <c r="K74">
        <f t="shared" si="0"/>
        <v>1.6309465507061178</v>
      </c>
    </row>
    <row r="75" spans="1:11" x14ac:dyDescent="0.3">
      <c r="A75" t="s">
        <v>42</v>
      </c>
      <c r="B75">
        <f>SQRT(SUMPRODUCT(($A$3:$A$72-B74)^2,B3:B72/SUM(B3:B72)))</f>
        <v>2.152936749467723</v>
      </c>
      <c r="C75">
        <f t="shared" ref="C75:K75" si="1">SQRT(SUMPRODUCT(($A$3:$A$72-C74)^2,C3:C72/SUM(C3:C72)))</f>
        <v>1.961973414909514</v>
      </c>
      <c r="D75">
        <f t="shared" si="1"/>
        <v>1.1265979507012016</v>
      </c>
      <c r="E75">
        <f t="shared" si="1"/>
        <v>0.6314984538259919</v>
      </c>
      <c r="F75">
        <f t="shared" si="1"/>
        <v>0.30812999650400008</v>
      </c>
      <c r="G75">
        <f t="shared" si="1"/>
        <v>3.8961652295964075</v>
      </c>
      <c r="H75">
        <f t="shared" si="1"/>
        <v>2.9353690397844114</v>
      </c>
      <c r="I75">
        <f t="shared" si="1"/>
        <v>1.2175964109091821</v>
      </c>
      <c r="J75">
        <f t="shared" si="1"/>
        <v>0.54699701924983746</v>
      </c>
      <c r="K75">
        <f t="shared" si="1"/>
        <v>0.30668625390883986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459C8-29A9-43F5-B44F-0D47A4F909E3}">
  <dimension ref="A1:O22"/>
  <sheetViews>
    <sheetView workbookViewId="0">
      <selection activeCell="F26" sqref="F26"/>
    </sheetView>
  </sheetViews>
  <sheetFormatPr defaultRowHeight="14.4" x14ac:dyDescent="0.3"/>
  <cols>
    <col min="1" max="1" width="20.44140625" style="4" customWidth="1"/>
    <col min="2" max="2" width="22.5546875" style="5" customWidth="1"/>
    <col min="3" max="3" width="18.33203125" style="6" customWidth="1"/>
    <col min="4" max="4" width="16.88671875" style="9" customWidth="1"/>
    <col min="5" max="5" width="17.5546875" style="11" customWidth="1"/>
    <col min="6" max="6" width="14" style="11" bestFit="1" customWidth="1"/>
    <col min="7" max="7" width="16.88671875" bestFit="1" customWidth="1"/>
    <col min="8" max="8" width="12.44140625" style="26" bestFit="1" customWidth="1"/>
    <col min="9" max="9" width="12.44140625" style="26" customWidth="1"/>
    <col min="10" max="10" width="20.5546875" customWidth="1"/>
    <col min="11" max="12" width="13.88671875" customWidth="1"/>
    <col min="13" max="14" width="19.6640625" style="9" customWidth="1"/>
  </cols>
  <sheetData>
    <row r="1" spans="1:15" x14ac:dyDescent="0.3">
      <c r="D1" s="7"/>
      <c r="E1" s="8"/>
      <c r="F1" s="8"/>
      <c r="G1" s="8"/>
      <c r="H1" s="8"/>
      <c r="I1" s="8"/>
      <c r="J1" s="8"/>
      <c r="K1" s="8"/>
    </row>
    <row r="2" spans="1:15" x14ac:dyDescent="0.3">
      <c r="A2" s="4" t="s">
        <v>51</v>
      </c>
      <c r="B2" s="5">
        <v>50</v>
      </c>
      <c r="D2" s="7"/>
      <c r="E2" s="7"/>
      <c r="F2" s="7"/>
      <c r="G2" s="7"/>
      <c r="H2" s="7"/>
      <c r="I2" s="7"/>
      <c r="J2" s="9"/>
      <c r="K2" s="9"/>
    </row>
    <row r="3" spans="1:15" x14ac:dyDescent="0.3">
      <c r="A3" s="4" t="s">
        <v>52</v>
      </c>
      <c r="B3" s="5">
        <v>0.25</v>
      </c>
      <c r="D3" s="7"/>
      <c r="E3" s="7"/>
      <c r="F3" s="7"/>
      <c r="G3" s="7"/>
      <c r="H3" s="7"/>
      <c r="I3" s="7"/>
      <c r="J3" s="9"/>
      <c r="K3" s="9"/>
    </row>
    <row r="4" spans="1:15" x14ac:dyDescent="0.3">
      <c r="A4" s="4" t="s">
        <v>53</v>
      </c>
      <c r="B4" s="5">
        <v>34</v>
      </c>
      <c r="D4" s="7"/>
      <c r="E4" s="10"/>
      <c r="F4" s="10"/>
      <c r="G4" s="10"/>
      <c r="H4" s="10"/>
      <c r="I4" s="10"/>
      <c r="J4" s="9"/>
      <c r="K4" s="9"/>
    </row>
    <row r="5" spans="1:15" x14ac:dyDescent="0.3">
      <c r="D5" s="7"/>
      <c r="E5" s="10"/>
      <c r="F5" s="10"/>
      <c r="G5" s="10"/>
      <c r="H5" s="10"/>
      <c r="I5" s="10"/>
      <c r="J5" s="9"/>
      <c r="K5" s="9"/>
    </row>
    <row r="6" spans="1:15" x14ac:dyDescent="0.3">
      <c r="G6" s="12" t="s">
        <v>54</v>
      </c>
      <c r="H6" s="12"/>
      <c r="I6" s="12"/>
      <c r="J6" s="12"/>
      <c r="K6" s="12"/>
      <c r="L6" s="12"/>
      <c r="M6" s="13" t="s">
        <v>55</v>
      </c>
      <c r="N6" s="14"/>
      <c r="O6" s="15"/>
    </row>
    <row r="7" spans="1:15" s="21" customFormat="1" ht="39" customHeight="1" x14ac:dyDescent="0.3">
      <c r="A7" s="16" t="s">
        <v>56</v>
      </c>
      <c r="B7" s="17" t="s">
        <v>57</v>
      </c>
      <c r="C7" s="18" t="s">
        <v>58</v>
      </c>
      <c r="D7" s="18" t="s">
        <v>59</v>
      </c>
      <c r="E7" s="16" t="s">
        <v>60</v>
      </c>
      <c r="F7" s="19" t="s">
        <v>61</v>
      </c>
      <c r="G7" s="19" t="s">
        <v>62</v>
      </c>
      <c r="H7" s="16" t="s">
        <v>63</v>
      </c>
      <c r="I7" s="16" t="s">
        <v>64</v>
      </c>
      <c r="J7" s="17" t="s">
        <v>65</v>
      </c>
      <c r="K7" s="17" t="s">
        <v>66</v>
      </c>
      <c r="L7" s="19" t="s">
        <v>66</v>
      </c>
      <c r="M7" s="16" t="s">
        <v>67</v>
      </c>
      <c r="N7" s="20" t="s">
        <v>68</v>
      </c>
      <c r="O7" s="15"/>
    </row>
    <row r="8" spans="1:15" x14ac:dyDescent="0.3">
      <c r="A8" s="22">
        <v>1</v>
      </c>
      <c r="B8" s="23">
        <f t="shared" ref="B8:B14" si="0">$B$2*$B$3*A8/$B$4</f>
        <v>0.36764705882352944</v>
      </c>
      <c r="C8" s="24">
        <v>40</v>
      </c>
      <c r="D8" s="24">
        <v>130</v>
      </c>
      <c r="E8" s="22" t="s">
        <v>69</v>
      </c>
      <c r="F8" s="25"/>
      <c r="G8" s="25"/>
      <c r="H8" s="23">
        <v>531.73400000000004</v>
      </c>
      <c r="I8" s="22"/>
      <c r="J8" s="23" t="s">
        <v>69</v>
      </c>
      <c r="K8" s="23">
        <v>0.85199999999999998</v>
      </c>
      <c r="L8" s="22"/>
      <c r="M8" s="22">
        <v>0.85014000000000001</v>
      </c>
      <c r="N8" s="22"/>
    </row>
    <row r="9" spans="1:15" x14ac:dyDescent="0.3">
      <c r="A9" s="22">
        <v>1.25</v>
      </c>
      <c r="B9" s="23">
        <f t="shared" si="0"/>
        <v>0.45955882352941174</v>
      </c>
      <c r="C9" s="24">
        <v>35</v>
      </c>
      <c r="D9" s="24">
        <v>110</v>
      </c>
      <c r="E9" s="22" t="s">
        <v>69</v>
      </c>
      <c r="F9" s="25">
        <v>530.44000000000005</v>
      </c>
      <c r="G9" s="25"/>
      <c r="H9" s="23">
        <v>533.024</v>
      </c>
      <c r="I9" s="22"/>
      <c r="J9" s="23" t="s">
        <v>69</v>
      </c>
      <c r="K9" s="23">
        <v>0.97299999999999998</v>
      </c>
      <c r="L9" s="22"/>
      <c r="M9" s="22">
        <v>0.97399999999999998</v>
      </c>
      <c r="N9" s="22"/>
    </row>
    <row r="10" spans="1:15" x14ac:dyDescent="0.3">
      <c r="A10" s="22">
        <v>1.5</v>
      </c>
      <c r="B10" s="23">
        <f t="shared" si="0"/>
        <v>0.55147058823529416</v>
      </c>
      <c r="C10" s="24">
        <v>30</v>
      </c>
      <c r="D10" s="24">
        <v>90</v>
      </c>
      <c r="E10" s="25">
        <f>AVERAGE(F10:I10)</f>
        <v>528.61349999999993</v>
      </c>
      <c r="F10" s="25">
        <v>528.72</v>
      </c>
      <c r="G10" s="25">
        <v>528.72</v>
      </c>
      <c r="H10" s="23">
        <v>528.29200000000003</v>
      </c>
      <c r="I10" s="22">
        <v>528.72199999999998</v>
      </c>
      <c r="J10" s="23">
        <f>AVERAGE(K10:N10)</f>
        <v>1.0013425</v>
      </c>
      <c r="K10" s="23">
        <v>0.998</v>
      </c>
      <c r="L10" s="22">
        <v>1.006</v>
      </c>
      <c r="M10" s="22">
        <v>0.99734</v>
      </c>
      <c r="N10" s="22">
        <v>1.00403</v>
      </c>
    </row>
    <row r="11" spans="1:15" x14ac:dyDescent="0.3">
      <c r="A11" s="22">
        <v>2</v>
      </c>
      <c r="B11" s="23">
        <f t="shared" si="0"/>
        <v>0.73529411764705888</v>
      </c>
      <c r="C11" s="24">
        <v>36</v>
      </c>
      <c r="D11" s="24">
        <v>85</v>
      </c>
      <c r="E11" s="25">
        <f>AVERAGE(F11:I11)</f>
        <v>525.92349999999999</v>
      </c>
      <c r="F11" s="25">
        <v>526.57000000000005</v>
      </c>
      <c r="G11" s="25">
        <v>526.14</v>
      </c>
      <c r="H11" s="23">
        <v>525.70699999999999</v>
      </c>
      <c r="I11" s="22">
        <v>525.27700000000004</v>
      </c>
      <c r="J11" s="23">
        <f>AVERAGE(K11:N11)</f>
        <v>0.99016749999999998</v>
      </c>
      <c r="K11" s="23">
        <v>0.997</v>
      </c>
      <c r="L11" s="22">
        <v>0.98599999999999999</v>
      </c>
      <c r="M11" s="22">
        <v>0.99124000000000001</v>
      </c>
      <c r="N11" s="22">
        <v>0.98643000000000003</v>
      </c>
    </row>
    <row r="12" spans="1:15" x14ac:dyDescent="0.3">
      <c r="A12" s="22">
        <v>2.4</v>
      </c>
      <c r="B12" s="23">
        <f t="shared" si="0"/>
        <v>0.88235294117647056</v>
      </c>
      <c r="C12" s="24">
        <v>40</v>
      </c>
      <c r="D12" s="24">
        <v>105</v>
      </c>
      <c r="E12" s="25">
        <f>AVERAGE(F12:I12)</f>
        <v>519.77850000000012</v>
      </c>
      <c r="F12" s="25">
        <v>520.1</v>
      </c>
      <c r="G12" s="25">
        <v>519.24</v>
      </c>
      <c r="H12" s="23">
        <v>520.10299999999995</v>
      </c>
      <c r="I12" s="22">
        <v>519.67100000000005</v>
      </c>
      <c r="J12" s="23">
        <f>AVERAGE(K12:N12)</f>
        <v>0.9708</v>
      </c>
      <c r="K12" s="23">
        <v>0.98</v>
      </c>
      <c r="L12" s="22">
        <v>0.96499999999999997</v>
      </c>
      <c r="M12" s="22">
        <v>0.97816999999999998</v>
      </c>
      <c r="N12" s="22">
        <v>0.96003000000000005</v>
      </c>
    </row>
    <row r="13" spans="1:15" x14ac:dyDescent="0.3">
      <c r="A13" s="22">
        <v>2.8</v>
      </c>
      <c r="B13" s="23">
        <f t="shared" si="0"/>
        <v>1.0294117647058822</v>
      </c>
      <c r="C13" s="24">
        <v>40</v>
      </c>
      <c r="D13" s="24">
        <v>120</v>
      </c>
      <c r="E13" s="25">
        <f>AVERAGE(F13:I13)</f>
        <v>516.65</v>
      </c>
      <c r="F13" s="25">
        <v>516.65</v>
      </c>
      <c r="G13" s="25"/>
      <c r="H13" s="23">
        <v>516.65</v>
      </c>
      <c r="I13" s="22"/>
      <c r="J13" s="23">
        <f>AVERAGE(K13:N13)</f>
        <v>0.97034500000000001</v>
      </c>
      <c r="K13" s="23">
        <v>0.97299999999999998</v>
      </c>
      <c r="L13" s="22"/>
      <c r="M13" s="22">
        <v>0.96769000000000005</v>
      </c>
      <c r="N13" s="22"/>
    </row>
    <row r="14" spans="1:15" x14ac:dyDescent="0.3">
      <c r="A14" s="22">
        <v>3.2</v>
      </c>
      <c r="B14" s="23">
        <f t="shared" si="0"/>
        <v>1.1764705882352942</v>
      </c>
      <c r="C14" s="24">
        <v>55</v>
      </c>
      <c r="D14" s="24">
        <v>145</v>
      </c>
      <c r="E14" s="25">
        <f>AVERAGE(F14:I14)</f>
        <v>515.13599999999997</v>
      </c>
      <c r="F14" s="25">
        <v>515.35</v>
      </c>
      <c r="G14" s="25"/>
      <c r="H14" s="23">
        <v>514.92200000000003</v>
      </c>
      <c r="I14" s="22"/>
      <c r="J14" s="23">
        <f>AVERAGE(K14:N14)</f>
        <v>0.91337500000000005</v>
      </c>
      <c r="K14" s="23">
        <v>0.91500000000000004</v>
      </c>
      <c r="L14" s="22"/>
      <c r="M14" s="22">
        <v>0.91174999999999995</v>
      </c>
      <c r="N14" s="22"/>
    </row>
    <row r="17" spans="5:5" x14ac:dyDescent="0.3">
      <c r="E17" s="9"/>
    </row>
    <row r="18" spans="5:5" x14ac:dyDescent="0.3">
      <c r="E18" s="9"/>
    </row>
    <row r="19" spans="5:5" x14ac:dyDescent="0.3">
      <c r="E19" s="9"/>
    </row>
    <row r="20" spans="5:5" x14ac:dyDescent="0.3">
      <c r="E20" s="9"/>
    </row>
    <row r="21" spans="5:5" x14ac:dyDescent="0.3">
      <c r="E21" s="9"/>
    </row>
    <row r="22" spans="5:5" x14ac:dyDescent="0.3">
      <c r="E22" s="9"/>
    </row>
  </sheetData>
  <mergeCells count="2">
    <mergeCell ref="G6:L6"/>
    <mergeCell ref="M6:N6"/>
  </mergeCells>
  <conditionalFormatting sqref="A8:XFD14">
    <cfRule type="expression" dxfId="0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1B93-5F96-435A-8BAB-ACE65F61D71A}">
  <dimension ref="A2:Q10"/>
  <sheetViews>
    <sheetView zoomScaleNormal="100" workbookViewId="0">
      <selection activeCell="Q15" sqref="Q15"/>
    </sheetView>
  </sheetViews>
  <sheetFormatPr defaultRowHeight="14.4" x14ac:dyDescent="0.3"/>
  <cols>
    <col min="1" max="1" width="15" bestFit="1" customWidth="1"/>
    <col min="12" max="12" width="10.88671875" customWidth="1"/>
  </cols>
  <sheetData>
    <row r="2" spans="1:17" x14ac:dyDescent="0.3">
      <c r="A2" s="12" t="s">
        <v>70</v>
      </c>
      <c r="B2" s="12"/>
      <c r="C2" s="12"/>
      <c r="D2" s="12"/>
      <c r="E2" s="12"/>
      <c r="F2" s="12"/>
      <c r="G2" s="12"/>
      <c r="I2" s="12" t="s">
        <v>71</v>
      </c>
      <c r="J2" s="12"/>
      <c r="K2" s="12"/>
      <c r="L2" s="12"/>
      <c r="M2" s="12"/>
      <c r="N2" s="12"/>
      <c r="O2" s="12"/>
    </row>
    <row r="3" spans="1:17" x14ac:dyDescent="0.3">
      <c r="A3" s="22" t="s">
        <v>72</v>
      </c>
      <c r="B3" s="22" t="s">
        <v>73</v>
      </c>
      <c r="C3" s="22" t="s">
        <v>74</v>
      </c>
      <c r="D3" s="22" t="s">
        <v>75</v>
      </c>
      <c r="E3" s="22" t="s">
        <v>76</v>
      </c>
      <c r="F3" s="22" t="s">
        <v>77</v>
      </c>
      <c r="G3" s="22" t="s">
        <v>78</v>
      </c>
      <c r="I3" s="22" t="s">
        <v>79</v>
      </c>
      <c r="J3" s="22" t="s">
        <v>73</v>
      </c>
      <c r="K3" s="22" t="s">
        <v>74</v>
      </c>
      <c r="L3" s="22" t="s">
        <v>75</v>
      </c>
      <c r="M3" s="22" t="s">
        <v>76</v>
      </c>
      <c r="N3" s="22" t="s">
        <v>77</v>
      </c>
      <c r="O3" s="22" t="s">
        <v>78</v>
      </c>
      <c r="Q3" s="27" t="s">
        <v>80</v>
      </c>
    </row>
    <row r="4" spans="1:17" x14ac:dyDescent="0.3">
      <c r="A4" s="22" t="s">
        <v>67</v>
      </c>
      <c r="B4" s="22">
        <v>118.32169</v>
      </c>
      <c r="C4" s="22">
        <v>127.53333000000001</v>
      </c>
      <c r="D4" s="22">
        <v>78.867000000000004</v>
      </c>
      <c r="E4" s="22">
        <v>48.666330000000002</v>
      </c>
      <c r="F4" s="22">
        <v>519.24</v>
      </c>
      <c r="G4" s="22">
        <v>0.96414999999999995</v>
      </c>
      <c r="I4" s="22">
        <v>1</v>
      </c>
      <c r="J4" s="22">
        <v>118.32169</v>
      </c>
      <c r="K4" s="22">
        <v>127.53333000000001</v>
      </c>
      <c r="L4" s="22">
        <v>78.867000000000004</v>
      </c>
      <c r="M4" s="22">
        <v>48.666330000000002</v>
      </c>
      <c r="N4" s="22">
        <v>519.24</v>
      </c>
      <c r="O4" s="22">
        <v>0.96414999999999995</v>
      </c>
      <c r="Q4" t="s">
        <v>81</v>
      </c>
    </row>
    <row r="5" spans="1:17" x14ac:dyDescent="0.3">
      <c r="A5" s="22" t="s">
        <v>68</v>
      </c>
      <c r="B5" s="22">
        <v>122.12196</v>
      </c>
      <c r="C5" s="22">
        <v>134.55454</v>
      </c>
      <c r="D5" s="22">
        <v>86.772999999999996</v>
      </c>
      <c r="E5" s="22">
        <v>47.78154</v>
      </c>
      <c r="F5" s="22">
        <v>520.10299999999995</v>
      </c>
      <c r="G5" s="22">
        <v>0.96433999999999997</v>
      </c>
      <c r="I5" s="22">
        <v>2</v>
      </c>
      <c r="J5" s="22">
        <v>118.32169</v>
      </c>
      <c r="K5" s="22">
        <v>127.53333000000001</v>
      </c>
      <c r="L5" s="22">
        <v>78.867000000000004</v>
      </c>
      <c r="M5" s="22">
        <v>48.666330000000002</v>
      </c>
      <c r="N5" s="22">
        <v>519.24</v>
      </c>
      <c r="O5" s="22">
        <v>0.96414999999999995</v>
      </c>
    </row>
    <row r="6" spans="1:17" x14ac:dyDescent="0.3">
      <c r="A6" s="22" t="s">
        <v>82</v>
      </c>
      <c r="B6" s="22">
        <v>118.13742999999999</v>
      </c>
      <c r="C6" s="22">
        <v>128.33734000000001</v>
      </c>
      <c r="D6" s="22">
        <v>79.747</v>
      </c>
      <c r="E6" s="22">
        <v>48.590339999999998</v>
      </c>
      <c r="F6" s="22">
        <v>519.24</v>
      </c>
      <c r="G6" s="22">
        <v>0.96262999999999999</v>
      </c>
      <c r="I6" s="22">
        <v>3</v>
      </c>
      <c r="J6" s="22">
        <v>118.32169</v>
      </c>
      <c r="K6" s="22">
        <v>127.53333000000001</v>
      </c>
      <c r="L6" s="22">
        <v>78.867000000000004</v>
      </c>
      <c r="M6" s="22">
        <v>48.666330000000002</v>
      </c>
      <c r="N6" s="22">
        <v>519.24</v>
      </c>
      <c r="O6" s="22">
        <v>0.96414999999999995</v>
      </c>
    </row>
    <row r="7" spans="1:17" x14ac:dyDescent="0.3">
      <c r="A7" s="22" t="s">
        <v>83</v>
      </c>
      <c r="B7" s="22">
        <v>122.25163999999999</v>
      </c>
      <c r="C7" s="22">
        <v>134.39055999999999</v>
      </c>
      <c r="D7" s="22">
        <v>85.91</v>
      </c>
      <c r="E7" s="22">
        <v>48.480559999999997</v>
      </c>
      <c r="F7" s="22">
        <v>519.24</v>
      </c>
      <c r="G7" s="22">
        <v>0.96821999999999997</v>
      </c>
      <c r="I7" s="22">
        <v>4</v>
      </c>
      <c r="J7" s="22">
        <v>118.32169</v>
      </c>
      <c r="K7" s="22">
        <v>127.53333000000001</v>
      </c>
      <c r="L7" s="22">
        <v>78.867000000000004</v>
      </c>
      <c r="M7" s="22">
        <v>48.666330000000002</v>
      </c>
      <c r="N7" s="22">
        <v>519.24</v>
      </c>
      <c r="O7" s="22">
        <v>0.96414999999999995</v>
      </c>
    </row>
    <row r="8" spans="1:17" x14ac:dyDescent="0.3">
      <c r="A8" s="22" t="s">
        <v>84</v>
      </c>
      <c r="B8" s="22">
        <v>119.37828</v>
      </c>
      <c r="C8" s="22">
        <v>129.71807000000001</v>
      </c>
      <c r="D8" s="22">
        <v>80.635000000000005</v>
      </c>
      <c r="E8" s="22">
        <v>49.083069999999999</v>
      </c>
      <c r="F8" s="22">
        <v>518.80799999999999</v>
      </c>
      <c r="G8" s="22">
        <v>0.96560999999999997</v>
      </c>
      <c r="I8" s="22">
        <v>5</v>
      </c>
      <c r="J8" s="22">
        <v>118.32169</v>
      </c>
      <c r="K8" s="22">
        <v>127.53333000000001</v>
      </c>
      <c r="L8" s="22">
        <v>78.867000000000004</v>
      </c>
      <c r="M8" s="22">
        <v>48.666330000000002</v>
      </c>
      <c r="N8" s="22">
        <v>519.24</v>
      </c>
      <c r="O8" s="22">
        <v>0.96414999999999995</v>
      </c>
    </row>
    <row r="9" spans="1:17" x14ac:dyDescent="0.3">
      <c r="A9" t="s">
        <v>85</v>
      </c>
      <c r="B9">
        <f>AVERAGE(B4:B8)</f>
        <v>120.04220000000001</v>
      </c>
      <c r="C9">
        <f t="shared" ref="C9:O9" si="0">AVERAGE(C4:C8)</f>
        <v>130.906768</v>
      </c>
      <c r="D9">
        <f t="shared" si="0"/>
        <v>82.386400000000009</v>
      </c>
      <c r="E9">
        <f t="shared" si="0"/>
        <v>48.520367999999998</v>
      </c>
      <c r="F9">
        <f t="shared" si="0"/>
        <v>519.32619999999997</v>
      </c>
      <c r="G9">
        <f t="shared" si="0"/>
        <v>0.96499000000000001</v>
      </c>
      <c r="J9">
        <f t="shared" si="0"/>
        <v>118.32169000000002</v>
      </c>
      <c r="K9">
        <f t="shared" si="0"/>
        <v>127.53333000000001</v>
      </c>
      <c r="L9">
        <f t="shared" si="0"/>
        <v>78.867000000000004</v>
      </c>
      <c r="M9">
        <f t="shared" si="0"/>
        <v>48.666330000000002</v>
      </c>
      <c r="N9">
        <f t="shared" si="0"/>
        <v>519.24</v>
      </c>
      <c r="O9">
        <f t="shared" si="0"/>
        <v>0.96414999999999984</v>
      </c>
    </row>
    <row r="10" spans="1:17" x14ac:dyDescent="0.3">
      <c r="A10" t="s">
        <v>42</v>
      </c>
      <c r="B10">
        <f>STDEV(B4:B8)</f>
        <v>2.0147034490589419</v>
      </c>
      <c r="C10">
        <f t="shared" ref="C10:O10" si="1">STDEV(C4:C8)</f>
        <v>3.3480626631486397</v>
      </c>
      <c r="D10">
        <f t="shared" si="1"/>
        <v>3.6768881951998447</v>
      </c>
      <c r="E10">
        <f t="shared" si="1"/>
        <v>0.47177484499494043</v>
      </c>
      <c r="F10">
        <f t="shared" si="1"/>
        <v>0.47282153081261213</v>
      </c>
      <c r="G10">
        <f t="shared" si="1"/>
        <v>2.0925462957841544E-3</v>
      </c>
      <c r="J10">
        <f t="shared" si="1"/>
        <v>1.5888218580782548E-14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1.2412670766236366E-16</v>
      </c>
    </row>
  </sheetData>
  <mergeCells count="2">
    <mergeCell ref="A2:G2"/>
    <mergeCell ref="I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DLS Intensity Distribution</vt:lpstr>
      <vt:lpstr>DLS Volume Distributuib</vt:lpstr>
      <vt:lpstr>DLS Number Distribution</vt:lpstr>
      <vt:lpstr>UV-visible Spectra Analysis</vt:lpstr>
      <vt:lpstr>UV-vis spectra error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Dong,Jiaqi</dc:creator>
  <cp:lastModifiedBy>Dong, Jiaqi</cp:lastModifiedBy>
  <dcterms:created xsi:type="dcterms:W3CDTF">2019-02-21T23:29:21Z</dcterms:created>
  <dcterms:modified xsi:type="dcterms:W3CDTF">2022-02-27T22:58:14Z</dcterms:modified>
</cp:coreProperties>
</file>